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Smart Planilhas/"/>
    </mc:Choice>
  </mc:AlternateContent>
  <xr:revisionPtr revIDLastSave="846" documentId="8_{B08EBE35-ADDF-422D-B6AC-9D6ADCE02FF8}" xr6:coauthVersionLast="47" xr6:coauthVersionMax="47" xr10:uidLastSave="{C3F2869C-E8AE-4F67-81F6-14FB6D71B0C9}"/>
  <bookViews>
    <workbookView xWindow="-108" yWindow="-108" windowWidth="23256" windowHeight="12456" xr2:uid="{7EEA2935-368B-475B-880D-37B33EF5D53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E37" i="1"/>
  <c r="E32" i="1"/>
  <c r="E36" i="1"/>
  <c r="E35" i="1"/>
  <c r="E34" i="1"/>
  <c r="E33" i="1"/>
  <c r="F37" i="1"/>
  <c r="F36" i="1"/>
  <c r="F35" i="1"/>
  <c r="F33" i="1"/>
  <c r="F32" i="1"/>
  <c r="J32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R6" i="1"/>
  <c r="U6" i="1"/>
  <c r="O6" i="1"/>
  <c r="L6" i="1"/>
  <c r="I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6" i="1"/>
  <c r="U27" i="1"/>
  <c r="R27" i="1" l="1"/>
  <c r="R29" i="1" s="1"/>
  <c r="R31" i="1" s="1"/>
  <c r="L27" i="1"/>
  <c r="L29" i="1" s="1"/>
  <c r="L31" i="1" s="1"/>
  <c r="I27" i="1"/>
  <c r="I29" i="1" s="1"/>
  <c r="I31" i="1" s="1"/>
  <c r="O29" i="1"/>
  <c r="O31" i="1" s="1"/>
  <c r="F27" i="1"/>
  <c r="F29" i="1" s="1"/>
  <c r="F31" i="1" s="1"/>
  <c r="U29" i="1"/>
  <c r="U31" i="1" s="1"/>
</calcChain>
</file>

<file path=xl/sharedStrings.xml><?xml version="1.0" encoding="utf-8"?>
<sst xmlns="http://schemas.openxmlformats.org/spreadsheetml/2006/main" count="81" uniqueCount="46">
  <si>
    <t>ITEM</t>
  </si>
  <si>
    <t>DESCRIPTION</t>
  </si>
  <si>
    <t>VENDOR 1</t>
  </si>
  <si>
    <t>VENDOR 2</t>
  </si>
  <si>
    <t>VENDOR 3</t>
  </si>
  <si>
    <t>VENDOR 4</t>
  </si>
  <si>
    <t>VENDOR 5</t>
  </si>
  <si>
    <t>VENDOR 6</t>
  </si>
  <si>
    <t>PRICE</t>
  </si>
  <si>
    <t>QTY</t>
  </si>
  <si>
    <t>TOTAL</t>
  </si>
  <si>
    <t>Subtotal</t>
  </si>
  <si>
    <t>Tax rate(%)</t>
  </si>
  <si>
    <t>Shipping</t>
  </si>
  <si>
    <t>Total</t>
  </si>
  <si>
    <t>Total Tax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</si>
  <si>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</si>
  <si>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</si>
  <si>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</si>
  <si>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</si>
  <si>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</si>
  <si>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</si>
  <si>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</si>
  <si>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</si>
  <si>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</si>
  <si>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</si>
  <si>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</si>
  <si>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</si>
  <si>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</si>
  <si>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</si>
  <si>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</si>
  <si>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Description 1</t>
  </si>
  <si>
    <t>Description 2</t>
  </si>
  <si>
    <t>Description 3</t>
  </si>
  <si>
    <t>Description 4</t>
  </si>
  <si>
    <t>Description 5</t>
  </si>
  <si>
    <t>Description 6</t>
  </si>
  <si>
    <t>Description 7</t>
  </si>
  <si>
    <t>Description 8</t>
  </si>
  <si>
    <t>Description 9</t>
  </si>
  <si>
    <t>Description 10</t>
  </si>
  <si>
    <t>Description 11</t>
  </si>
  <si>
    <t>Description 12</t>
  </si>
  <si>
    <t>Description 13</t>
  </si>
  <si>
    <t>Description 14</t>
  </si>
  <si>
    <t>Description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</si>
</sst>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[$$-409]* #,##0.00_ ;_-[$$-409]* \-#,##0.00\ ;_-[$$-409]* &quot;-&quot;??_ ;_-@_ "/>
    <numFmt numFmtId="165" formatCode="_-[$$-540A]* #,##0.00_ ;_-[$$-540A]* \-#,##0.00\ ;_-[$$-540A]* &quot;-&quot;??_ ;_-@_ "/>
    <numFmt numFmtId="166" formatCode="[$$-540A]#,##0.0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ahnschrift"/>
      <family val="2"/>
    </font>
    <font>
      <sz val="8"/>
      <name val="Calibri"/>
      <family val="2"/>
      <scheme val="minor"/>
    </font>
    <font>
      <b/>
      <sz val="12"/>
      <color theme="0"/>
      <name val="Bierstadt"/>
      <family val="2"/>
    </font>
    <font>
      <b/>
      <sz val="11"/>
      <color theme="0"/>
      <name val="Bahnschrift"/>
      <family val="2"/>
    </font>
    <font>
      <sz val="11"/>
      <color rgb="FF028065"/>
      <name val="Bahnschrift"/>
      <family val="2"/>
    </font>
    <font>
      <sz val="13"/>
      <color theme="0" tint="-0.499984740745262"/>
      <name val="Source Sans Pro"/>
      <family val="2"/>
    </font>
    <font>
      <sz val="13"/>
      <color theme="0"/>
      <name val="Source Sans Pro"/>
      <family val="2"/>
    </font>
    <font>
      <sz val="13"/>
      <color theme="0"/>
      <name val="DengXian"/>
      <charset val="134"/>
    </font>
    <font>
      <sz val="11"/>
      <color theme="1"/>
      <name val="Daytona Light"/>
      <family val="2"/>
    </font>
    <font>
      <sz val="12"/>
      <color theme="1"/>
      <name val="Calibri"/>
      <family val="2"/>
      <scheme val="minor"/>
    </font>
    <font>
      <sz val="11"/>
      <color theme="0"/>
      <name val="Source Sans Pro"/>
      <family val="2"/>
    </font>
    <font>
      <sz val="12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121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28065"/>
        <bgColor indexed="64"/>
      </patternFill>
    </fill>
    <fill>
      <patternFill patternType="solid">
        <fgColor rgb="FF04DEAF"/>
        <bgColor indexed="64"/>
      </patternFill>
    </fill>
    <fill>
      <patternFill patternType="solid">
        <fgColor rgb="FFC5FFE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28065"/>
      </left>
      <right style="thin">
        <color rgb="FF028065"/>
      </right>
      <top style="thin">
        <color rgb="FF028065"/>
      </top>
      <bottom style="thin">
        <color rgb="FF028065"/>
      </bottom>
      <diagonal/>
    </border>
    <border>
      <left style="thin">
        <color rgb="FF04DEAF"/>
      </left>
      <right style="thin">
        <color rgb="FF04DEAF"/>
      </right>
      <top style="thin">
        <color rgb="FF04DEAF"/>
      </top>
      <bottom style="thin">
        <color rgb="FF04DEAF"/>
      </bottom>
      <diagonal/>
    </border>
    <border>
      <left style="thin">
        <color rgb="FF04DEAF"/>
      </left>
      <right style="thin">
        <color rgb="FF04DEAF"/>
      </right>
      <top style="thin">
        <color rgb="FF04DEAF"/>
      </top>
      <bottom/>
      <diagonal/>
    </border>
    <border>
      <left style="thin">
        <color rgb="FF04DEAF"/>
      </left>
      <right/>
      <top style="thin">
        <color rgb="FF04DEAF"/>
      </top>
      <bottom style="thin">
        <color rgb="FF04DEA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028065"/>
      </left>
      <right style="thin">
        <color rgb="FF04DEAF"/>
      </right>
      <top style="thin">
        <color rgb="FF04DEAF"/>
      </top>
      <bottom style="thin">
        <color rgb="FF04DEAF"/>
      </bottom>
      <diagonal/>
    </border>
    <border>
      <left style="thin">
        <color rgb="FF04DEAF"/>
      </left>
      <right style="thin">
        <color rgb="FF028065"/>
      </right>
      <top style="thin">
        <color rgb="FF04DEAF"/>
      </top>
      <bottom style="thin">
        <color rgb="FF04DEAF"/>
      </bottom>
      <diagonal/>
    </border>
    <border>
      <left style="thin">
        <color rgb="FF04DEAF"/>
      </left>
      <right style="thin">
        <color rgb="FF028065"/>
      </right>
      <top style="thin">
        <color rgb="FF04DEAF"/>
      </top>
      <bottom/>
      <diagonal/>
    </border>
    <border>
      <left style="thin">
        <color rgb="FF028065"/>
      </left>
      <right style="thin">
        <color rgb="FF04DEAF"/>
      </right>
      <top style="thin">
        <color rgb="FF028065"/>
      </top>
      <bottom style="thin">
        <color rgb="FF028065"/>
      </bottom>
      <diagonal/>
    </border>
    <border>
      <left/>
      <right/>
      <top style="thin">
        <color rgb="FF028065"/>
      </top>
      <bottom style="thin">
        <color rgb="FF028065"/>
      </bottom>
      <diagonal/>
    </border>
    <border>
      <left style="thin">
        <color rgb="FF04DEAF"/>
      </left>
      <right style="thin">
        <color rgb="FF028065"/>
      </right>
      <top style="thin">
        <color rgb="FF028065"/>
      </top>
      <bottom style="thin">
        <color rgb="FF028065"/>
      </bottom>
      <diagonal/>
    </border>
    <border>
      <left/>
      <right/>
      <top/>
      <bottom style="thin">
        <color rgb="FF028065"/>
      </bottom>
      <diagonal/>
    </border>
    <border>
      <left/>
      <right style="thin">
        <color rgb="FF028065"/>
      </right>
      <top/>
      <bottom style="thin">
        <color rgb="FF02806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7" borderId="0" xfId="0" applyFill="1"/>
    <xf numFmtId="0" fontId="8" fillId="7" borderId="0" xfId="0" applyFont="1" applyFill="1" applyAlignment="1">
      <alignment horizontal="right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165" fontId="11" fillId="6" borderId="9" xfId="1" applyNumberFormat="1" applyFont="1" applyFill="1" applyBorder="1" applyAlignment="1">
      <alignment horizontal="center" vertical="center"/>
    </xf>
    <xf numFmtId="165" fontId="11" fillId="7" borderId="9" xfId="1" applyNumberFormat="1" applyFont="1" applyFill="1" applyBorder="1" applyAlignment="1">
      <alignment horizontal="center" vertical="center"/>
    </xf>
    <xf numFmtId="164" fontId="11" fillId="6" borderId="10" xfId="0" applyNumberFormat="1" applyFont="1" applyFill="1" applyBorder="1" applyAlignment="1">
      <alignment horizontal="center" vertical="center"/>
    </xf>
    <xf numFmtId="164" fontId="11" fillId="7" borderId="10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164" fontId="11" fillId="6" borderId="11" xfId="0" applyNumberFormat="1" applyFont="1" applyFill="1" applyBorder="1" applyAlignment="1">
      <alignment horizontal="center" vertical="center"/>
    </xf>
    <xf numFmtId="164" fontId="11" fillId="3" borderId="13" xfId="1" applyNumberFormat="1" applyFont="1" applyFill="1" applyBorder="1" applyAlignment="1">
      <alignment horizontal="center" vertical="center"/>
    </xf>
    <xf numFmtId="164" fontId="11" fillId="3" borderId="16" xfId="1" applyNumberFormat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12" fillId="7" borderId="1" xfId="2" applyNumberFormat="1" applyFont="1" applyFill="1" applyBorder="1" applyAlignment="1">
      <alignment horizontal="center" vertical="center"/>
    </xf>
    <xf numFmtId="0" fontId="2" fillId="0" borderId="0" xfId="0" applyFont="1"/>
    <xf numFmtId="9" fontId="2" fillId="0" borderId="0" xfId="2" applyFont="1"/>
    <xf numFmtId="164" fontId="2" fillId="0" borderId="0" xfId="0" applyNumberFormat="1" applyFont="1"/>
    <xf numFmtId="0" fontId="9" fillId="5" borderId="1" xfId="0" applyFont="1" applyFill="1" applyBorder="1" applyAlignment="1">
      <alignment horizontal="center" vertical="center"/>
    </xf>
    <xf numFmtId="164" fontId="13" fillId="3" borderId="15" xfId="1" applyNumberFormat="1" applyFont="1" applyFill="1" applyBorder="1" applyAlignment="1">
      <alignment horizontal="center" vertical="center"/>
    </xf>
    <xf numFmtId="164" fontId="13" fillId="3" borderId="13" xfId="1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028065"/>
      <color rgb="FF04DEAF"/>
      <color rgb="FFC6FEF2"/>
      <color rgb="FF03A582"/>
      <color rgb="FFC5FFE2"/>
      <color rgb="FF0EFAC7"/>
      <color rgb="FF2DFBCF"/>
      <color rgb="FF00FFCC"/>
      <color rgb="FF212121"/>
      <color rgb="FF232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32840543787361"/>
          <c:y val="3.6182270725636609E-2"/>
          <c:w val="0.3982718282092067"/>
          <c:h val="0.8665556193758376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46-49BB-A4E8-C3D618B2B8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46-49BB-A4E8-C3D618B2B8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46-49BB-A4E8-C3D618B2B8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46-49BB-A4E8-C3D618B2B8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46-49BB-A4E8-C3D618B2B8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46-49BB-A4E8-C3D618B2B8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Planilha1!$E$32:$E$37</c:f>
              <c:strCache>
                <c:ptCount val="6"/>
                <c:pt idx="0">
                  <c:v>VENDOR 1</c:v>
                </c:pt>
                <c:pt idx="1">
                  <c:v>VENDOR 2</c:v>
                </c:pt>
                <c:pt idx="2">
                  <c:v>VENDOR 3</c:v>
                </c:pt>
                <c:pt idx="3">
                  <c:v>VENDOR 4</c:v>
                </c:pt>
                <c:pt idx="4">
                  <c:v>VENDOR 5</c:v>
                </c:pt>
                <c:pt idx="5">
                  <c:v>VENDOR 6</c:v>
                </c:pt>
              </c:strCache>
            </c:strRef>
          </c:cat>
          <c:val>
            <c:numRef>
              <c:f>Planilha1!$F$32:$F$37</c:f>
              <c:numCache>
                <c:formatCode>0%</c:formatCode>
                <c:ptCount val="6"/>
                <c:pt idx="0">
                  <c:v>0.20131474850948949</c:v>
                </c:pt>
                <c:pt idx="1">
                  <c:v>0.15646893784306207</c:v>
                </c:pt>
                <c:pt idx="2">
                  <c:v>0.16062442398192628</c:v>
                </c:pt>
                <c:pt idx="3">
                  <c:v>0.1691107504343074</c:v>
                </c:pt>
                <c:pt idx="4">
                  <c:v>0.13595249940868939</c:v>
                </c:pt>
                <c:pt idx="5">
                  <c:v>0.17652863982252523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1-4936-91D4-94EAD2DE8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856075</xdr:colOff>
      <xdr:row>3</xdr:row>
      <xdr:rowOff>272815</xdr:rowOff>
    </xdr:from>
    <xdr:to>
      <xdr:col>2</xdr:col>
      <xdr:colOff>771408</xdr:colOff>
      <xdr:row>4</xdr:row>
      <xdr:rowOff>282221</xdr:rowOff>
    </xdr:to>
    <xdr:sp macro="" textlink="">
      <xdr:nvSpPr>
        <xdr:cNvPr id="19" name="Retângulo 18">
          <a:extLst>
            <a:ext uri="{FF2B5EF4-FFF2-40B4-BE49-F238E27FC236}">
              <a16:creationId xmlns:a16="http://schemas.microsoft.com/office/drawing/2014/main" id="{66F4B4BD-664C-527A-9221-DE49838F2570}"/>
            </a:ext>
          </a:extLst>
        </xdr:cNvPr>
        <xdr:cNvSpPr/>
      </xdr:nvSpPr>
      <xdr:spPr>
        <a:xfrm>
          <a:off x="959556" y="1091259"/>
          <a:ext cx="1157111" cy="291629"/>
        </a:xfrm>
        <a:prstGeom prst="rect">
          <a:avLst/>
        </a:prstGeom>
        <a:solidFill>
          <a:srgbClr val="0280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1</xdr:col>
      <xdr:colOff>586740</xdr:colOff>
      <xdr:row>0</xdr:row>
      <xdr:rowOff>38101</xdr:rowOff>
    </xdr:from>
    <xdr:to>
      <xdr:col>2</xdr:col>
      <xdr:colOff>1112520</xdr:colOff>
      <xdr:row>0</xdr:row>
      <xdr:rowOff>576281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A6F500-030D-2B85-69B7-195970D52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221" y="38101"/>
          <a:ext cx="1767558" cy="538180"/>
        </a:xfrm>
        <a:prstGeom prst="rect">
          <a:avLst/>
        </a:prstGeom>
      </xdr:spPr>
    </xdr:pic>
    <xdr:clientData/>
  </xdr:twoCellAnchor>
  <xdr:twoCellAnchor>
    <xdr:from>
      <xdr:col>1</xdr:col>
      <xdr:colOff>1786</xdr:colOff>
      <xdr:row>3</xdr:row>
      <xdr:rowOff>272814</xdr:rowOff>
    </xdr:from>
    <xdr:to>
      <xdr:col>2</xdr:col>
      <xdr:colOff>0</xdr:colOff>
      <xdr:row>4</xdr:row>
      <xdr:rowOff>291628</xdr:rowOff>
    </xdr:to>
    <xdr:sp macro="" textlink="">
      <xdr:nvSpPr>
        <xdr:cNvPr id="5" name="Retângulo: Cantos Superiores Arredondados 4">
          <a:extLst>
            <a:ext uri="{FF2B5EF4-FFF2-40B4-BE49-F238E27FC236}">
              <a16:creationId xmlns:a16="http://schemas.microsoft.com/office/drawing/2014/main" id="{C4512E4F-FE8A-37EC-1ADC-41F6DA982AE8}"/>
            </a:ext>
          </a:extLst>
        </xdr:cNvPr>
        <xdr:cNvSpPr/>
      </xdr:nvSpPr>
      <xdr:spPr>
        <a:xfrm>
          <a:off x="105267" y="1063036"/>
          <a:ext cx="1239992" cy="301036"/>
        </a:xfrm>
        <a:prstGeom prst="round2SameRect">
          <a:avLst>
            <a:gd name="adj1" fmla="val 46970"/>
            <a:gd name="adj2" fmla="val 0"/>
          </a:avLst>
        </a:prstGeom>
        <a:solidFill>
          <a:srgbClr val="0280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Bierstadt" panose="020B0004020202020204" pitchFamily="34" charset="0"/>
            </a:rPr>
            <a:t>ITEM</a:t>
          </a:r>
        </a:p>
      </xdr:txBody>
    </xdr:sp>
    <xdr:clientData/>
  </xdr:twoCellAnchor>
  <xdr:twoCellAnchor>
    <xdr:from>
      <xdr:col>1</xdr:col>
      <xdr:colOff>1232370</xdr:colOff>
      <xdr:row>3</xdr:row>
      <xdr:rowOff>272815</xdr:rowOff>
    </xdr:from>
    <xdr:to>
      <xdr:col>3</xdr:col>
      <xdr:colOff>1</xdr:colOff>
      <xdr:row>4</xdr:row>
      <xdr:rowOff>291628</xdr:rowOff>
    </xdr:to>
    <xdr:sp macro="" textlink="">
      <xdr:nvSpPr>
        <xdr:cNvPr id="6" name="Retângulo: Cantos Superiores Arredondados 5">
          <a:extLst>
            <a:ext uri="{FF2B5EF4-FFF2-40B4-BE49-F238E27FC236}">
              <a16:creationId xmlns:a16="http://schemas.microsoft.com/office/drawing/2014/main" id="{838EE94B-364B-4229-A3FC-694160B57C72}"/>
            </a:ext>
          </a:extLst>
        </xdr:cNvPr>
        <xdr:cNvSpPr/>
      </xdr:nvSpPr>
      <xdr:spPr>
        <a:xfrm>
          <a:off x="1335851" y="1091259"/>
          <a:ext cx="1524002" cy="301036"/>
        </a:xfrm>
        <a:prstGeom prst="round2SameRect">
          <a:avLst>
            <a:gd name="adj1" fmla="val 46970"/>
            <a:gd name="adj2" fmla="val 0"/>
          </a:avLst>
        </a:prstGeom>
        <a:solidFill>
          <a:srgbClr val="0280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Bierstadt" panose="020B0004020202020204" pitchFamily="34" charset="0"/>
            </a:rPr>
            <a:t>DESCRIPTION</a:t>
          </a:r>
        </a:p>
      </xdr:txBody>
    </xdr:sp>
    <xdr:clientData/>
  </xdr:twoCellAnchor>
  <xdr:twoCellAnchor>
    <xdr:from>
      <xdr:col>2</xdr:col>
      <xdr:colOff>1514591</xdr:colOff>
      <xdr:row>3</xdr:row>
      <xdr:rowOff>9409</xdr:rowOff>
    </xdr:from>
    <xdr:to>
      <xdr:col>3</xdr:col>
      <xdr:colOff>545627</xdr:colOff>
      <xdr:row>3</xdr:row>
      <xdr:rowOff>254001</xdr:rowOff>
    </xdr:to>
    <xdr:sp macro="" textlink="">
      <xdr:nvSpPr>
        <xdr:cNvPr id="7" name="Retângulo: Cantos Superiores Arredondados 6">
          <a:extLst>
            <a:ext uri="{FF2B5EF4-FFF2-40B4-BE49-F238E27FC236}">
              <a16:creationId xmlns:a16="http://schemas.microsoft.com/office/drawing/2014/main" id="{55983AA5-7329-4DDE-9F36-BC2BEE16811E}"/>
            </a:ext>
          </a:extLst>
        </xdr:cNvPr>
        <xdr:cNvSpPr/>
      </xdr:nvSpPr>
      <xdr:spPr>
        <a:xfrm>
          <a:off x="2859850" y="780816"/>
          <a:ext cx="545629" cy="244592"/>
        </a:xfrm>
        <a:prstGeom prst="round2SameRect">
          <a:avLst>
            <a:gd name="adj1" fmla="val 46970"/>
            <a:gd name="adj2" fmla="val 0"/>
          </a:avLst>
        </a:prstGeom>
        <a:solidFill>
          <a:srgbClr val="0280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200" b="1">
            <a:latin typeface="Bierstadt" panose="020B0004020202020204" pitchFamily="34" charset="0"/>
          </a:endParaRPr>
        </a:p>
      </xdr:txBody>
    </xdr:sp>
    <xdr:clientData/>
  </xdr:twoCellAnchor>
  <xdr:twoCellAnchor>
    <xdr:from>
      <xdr:col>5</xdr:col>
      <xdr:colOff>753381</xdr:colOff>
      <xdr:row>3</xdr:row>
      <xdr:rowOff>1</xdr:rowOff>
    </xdr:from>
    <xdr:to>
      <xdr:col>5</xdr:col>
      <xdr:colOff>753381</xdr:colOff>
      <xdr:row>4</xdr:row>
      <xdr:rowOff>17585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E45FE119-9F81-F66C-50EC-B5B10FBF1F53}"/>
            </a:ext>
          </a:extLst>
        </xdr:cNvPr>
        <xdr:cNvCxnSpPr/>
      </xdr:nvCxnSpPr>
      <xdr:spPr>
        <a:xfrm flipV="1">
          <a:off x="5307796" y="808893"/>
          <a:ext cx="0" cy="298938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</xdr:row>
      <xdr:rowOff>93786</xdr:rowOff>
    </xdr:from>
    <xdr:to>
      <xdr:col>9</xdr:col>
      <xdr:colOff>0</xdr:colOff>
      <xdr:row>4</xdr:row>
      <xdr:rowOff>11724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B92556AD-CA2F-42FD-93CE-394F65C4752A}"/>
            </a:ext>
          </a:extLst>
        </xdr:cNvPr>
        <xdr:cNvCxnSpPr/>
      </xdr:nvCxnSpPr>
      <xdr:spPr>
        <a:xfrm flipV="1">
          <a:off x="7760677" y="803032"/>
          <a:ext cx="0" cy="298938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</xdr:row>
      <xdr:rowOff>93785</xdr:rowOff>
    </xdr:from>
    <xdr:to>
      <xdr:col>12</xdr:col>
      <xdr:colOff>0</xdr:colOff>
      <xdr:row>4</xdr:row>
      <xdr:rowOff>11723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2EF6AE32-8945-43B4-955F-9316EE3D8E32}"/>
            </a:ext>
          </a:extLst>
        </xdr:cNvPr>
        <xdr:cNvCxnSpPr/>
      </xdr:nvCxnSpPr>
      <xdr:spPr>
        <a:xfrm flipV="1">
          <a:off x="10210800" y="803031"/>
          <a:ext cx="0" cy="298938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93783</xdr:rowOff>
    </xdr:from>
    <xdr:to>
      <xdr:col>15</xdr:col>
      <xdr:colOff>0</xdr:colOff>
      <xdr:row>4</xdr:row>
      <xdr:rowOff>11721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91011C6A-59FA-4566-B83D-921A2F9FA0C6}"/>
            </a:ext>
          </a:extLst>
        </xdr:cNvPr>
        <xdr:cNvCxnSpPr/>
      </xdr:nvCxnSpPr>
      <xdr:spPr>
        <a:xfrm flipV="1">
          <a:off x="12660923" y="803029"/>
          <a:ext cx="0" cy="298938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</xdr:row>
      <xdr:rowOff>93784</xdr:rowOff>
    </xdr:from>
    <xdr:to>
      <xdr:col>18</xdr:col>
      <xdr:colOff>0</xdr:colOff>
      <xdr:row>4</xdr:row>
      <xdr:rowOff>11722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CBF92599-3C45-442A-8798-1D7BB31734E9}"/>
            </a:ext>
          </a:extLst>
        </xdr:cNvPr>
        <xdr:cNvCxnSpPr/>
      </xdr:nvCxnSpPr>
      <xdr:spPr>
        <a:xfrm flipV="1">
          <a:off x="15111046" y="803030"/>
          <a:ext cx="0" cy="298938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272815</xdr:rowOff>
    </xdr:from>
    <xdr:to>
      <xdr:col>2</xdr:col>
      <xdr:colOff>0</xdr:colOff>
      <xdr:row>4</xdr:row>
      <xdr:rowOff>290399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id="{8667F494-096F-4817-BB2F-BA94B40FB09F}"/>
            </a:ext>
          </a:extLst>
        </xdr:cNvPr>
        <xdr:cNvCxnSpPr/>
      </xdr:nvCxnSpPr>
      <xdr:spPr>
        <a:xfrm flipV="1">
          <a:off x="1345259" y="1091259"/>
          <a:ext cx="0" cy="299807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1481292</xdr:colOff>
      <xdr:row>2</xdr:row>
      <xdr:rowOff>47037</xdr:rowOff>
    </xdr:from>
    <xdr:to>
      <xdr:col>3</xdr:col>
      <xdr:colOff>131700</xdr:colOff>
      <xdr:row>3</xdr:row>
      <xdr:rowOff>235186</xdr:rowOff>
    </xdr:to>
    <xdr:sp macro="" textlink="">
      <xdr:nvSpPr>
        <xdr:cNvPr id="23" name="Forma Livre: Forma 22">
          <a:extLst>
            <a:ext uri="{FF2B5EF4-FFF2-40B4-BE49-F238E27FC236}">
              <a16:creationId xmlns:a16="http://schemas.microsoft.com/office/drawing/2014/main" id="{454AAFFE-3665-88F6-8089-07C613402B18}"/>
            </a:ext>
          </a:extLst>
        </xdr:cNvPr>
        <xdr:cNvSpPr/>
      </xdr:nvSpPr>
      <xdr:spPr>
        <a:xfrm>
          <a:off x="2826551" y="733778"/>
          <a:ext cx="165001" cy="272815"/>
        </a:xfrm>
        <a:custGeom>
          <a:avLst/>
          <a:gdLst>
            <a:gd name="connsiteX0" fmla="*/ 14483 w 165001"/>
            <a:gd name="connsiteY0" fmla="*/ 291630 h 291630"/>
            <a:gd name="connsiteX1" fmla="*/ 14483 w 165001"/>
            <a:gd name="connsiteY1" fmla="*/ 56444 h 291630"/>
            <a:gd name="connsiteX2" fmla="*/ 165001 w 165001"/>
            <a:gd name="connsiteY2" fmla="*/ 0 h 2916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5001" h="291630">
              <a:moveTo>
                <a:pt x="14483" y="291630"/>
              </a:moveTo>
              <a:cubicBezTo>
                <a:pt x="1940" y="198339"/>
                <a:pt x="-10603" y="105049"/>
                <a:pt x="14483" y="56444"/>
              </a:cubicBezTo>
              <a:cubicBezTo>
                <a:pt x="39569" y="7839"/>
                <a:pt x="102285" y="3919"/>
                <a:pt x="165001" y="0"/>
              </a:cubicBezTo>
            </a:path>
          </a:pathLst>
        </a:custGeom>
        <a:noFill/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602075</xdr:colOff>
      <xdr:row>2</xdr:row>
      <xdr:rowOff>58232</xdr:rowOff>
    </xdr:from>
    <xdr:to>
      <xdr:col>21</xdr:col>
      <xdr:colOff>28223</xdr:colOff>
      <xdr:row>3</xdr:row>
      <xdr:rowOff>263409</xdr:rowOff>
    </xdr:to>
    <xdr:sp macro="" textlink="">
      <xdr:nvSpPr>
        <xdr:cNvPr id="24" name="Forma Livre: Forma 23">
          <a:extLst>
            <a:ext uri="{FF2B5EF4-FFF2-40B4-BE49-F238E27FC236}">
              <a16:creationId xmlns:a16="http://schemas.microsoft.com/office/drawing/2014/main" id="{488EF018-0AB7-4DBF-B5BA-F1E9318106AB}"/>
            </a:ext>
          </a:extLst>
        </xdr:cNvPr>
        <xdr:cNvSpPr/>
      </xdr:nvSpPr>
      <xdr:spPr>
        <a:xfrm rot="21220606" flipH="1">
          <a:off x="17384890" y="744973"/>
          <a:ext cx="178740" cy="289843"/>
        </a:xfrm>
        <a:custGeom>
          <a:avLst/>
          <a:gdLst>
            <a:gd name="connsiteX0" fmla="*/ 14483 w 165001"/>
            <a:gd name="connsiteY0" fmla="*/ 291630 h 291630"/>
            <a:gd name="connsiteX1" fmla="*/ 14483 w 165001"/>
            <a:gd name="connsiteY1" fmla="*/ 56444 h 291630"/>
            <a:gd name="connsiteX2" fmla="*/ 165001 w 165001"/>
            <a:gd name="connsiteY2" fmla="*/ 0 h 2916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5001" h="291630">
              <a:moveTo>
                <a:pt x="14483" y="291630"/>
              </a:moveTo>
              <a:cubicBezTo>
                <a:pt x="1940" y="198339"/>
                <a:pt x="-10603" y="105049"/>
                <a:pt x="14483" y="56444"/>
              </a:cubicBezTo>
              <a:cubicBezTo>
                <a:pt x="39569" y="7839"/>
                <a:pt x="102285" y="3919"/>
                <a:pt x="165001" y="0"/>
              </a:cubicBezTo>
            </a:path>
          </a:pathLst>
        </a:custGeom>
        <a:noFill/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21</xdr:col>
      <xdr:colOff>18816</xdr:colOff>
      <xdr:row>5</xdr:row>
      <xdr:rowOff>56445</xdr:rowOff>
    </xdr:from>
    <xdr:to>
      <xdr:col>21</xdr:col>
      <xdr:colOff>197556</xdr:colOff>
      <xdr:row>7</xdr:row>
      <xdr:rowOff>0</xdr:rowOff>
    </xdr:to>
    <xdr:sp macro="" textlink="">
      <xdr:nvSpPr>
        <xdr:cNvPr id="29" name="Forma Livre: Forma 28">
          <a:extLst>
            <a:ext uri="{FF2B5EF4-FFF2-40B4-BE49-F238E27FC236}">
              <a16:creationId xmlns:a16="http://schemas.microsoft.com/office/drawing/2014/main" id="{37499C5A-2D15-4232-9E69-ABBA5ED75906}"/>
            </a:ext>
          </a:extLst>
        </xdr:cNvPr>
        <xdr:cNvSpPr/>
      </xdr:nvSpPr>
      <xdr:spPr>
        <a:xfrm rot="21220606" flipH="1">
          <a:off x="17554223" y="1420519"/>
          <a:ext cx="178740" cy="301037"/>
        </a:xfrm>
        <a:custGeom>
          <a:avLst/>
          <a:gdLst>
            <a:gd name="connsiteX0" fmla="*/ 14483 w 165001"/>
            <a:gd name="connsiteY0" fmla="*/ 291630 h 291630"/>
            <a:gd name="connsiteX1" fmla="*/ 14483 w 165001"/>
            <a:gd name="connsiteY1" fmla="*/ 56444 h 291630"/>
            <a:gd name="connsiteX2" fmla="*/ 165001 w 165001"/>
            <a:gd name="connsiteY2" fmla="*/ 0 h 2916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5001" h="291630">
              <a:moveTo>
                <a:pt x="14483" y="291630"/>
              </a:moveTo>
              <a:cubicBezTo>
                <a:pt x="1940" y="198339"/>
                <a:pt x="-10603" y="105049"/>
                <a:pt x="14483" y="56444"/>
              </a:cubicBezTo>
              <a:cubicBezTo>
                <a:pt x="39569" y="7839"/>
                <a:pt x="102285" y="3919"/>
                <a:pt x="165001" y="0"/>
              </a:cubicBezTo>
            </a:path>
          </a:pathLst>
        </a:custGeom>
        <a:noFill/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649110</xdr:colOff>
      <xdr:row>2</xdr:row>
      <xdr:rowOff>9412</xdr:rowOff>
    </xdr:from>
    <xdr:to>
      <xdr:col>21</xdr:col>
      <xdr:colOff>75258</xdr:colOff>
      <xdr:row>3</xdr:row>
      <xdr:rowOff>214588</xdr:rowOff>
    </xdr:to>
    <xdr:sp macro="" textlink="">
      <xdr:nvSpPr>
        <xdr:cNvPr id="30" name="Forma Livre: Forma 29">
          <a:extLst>
            <a:ext uri="{FF2B5EF4-FFF2-40B4-BE49-F238E27FC236}">
              <a16:creationId xmlns:a16="http://schemas.microsoft.com/office/drawing/2014/main" id="{E4DD0C82-11F9-40A3-B547-F31E57D3F6B1}"/>
            </a:ext>
          </a:extLst>
        </xdr:cNvPr>
        <xdr:cNvSpPr/>
      </xdr:nvSpPr>
      <xdr:spPr>
        <a:xfrm rot="21220606" flipH="1">
          <a:off x="17431925" y="696153"/>
          <a:ext cx="178740" cy="289842"/>
        </a:xfrm>
        <a:custGeom>
          <a:avLst/>
          <a:gdLst>
            <a:gd name="connsiteX0" fmla="*/ 14483 w 165001"/>
            <a:gd name="connsiteY0" fmla="*/ 291630 h 291630"/>
            <a:gd name="connsiteX1" fmla="*/ 14483 w 165001"/>
            <a:gd name="connsiteY1" fmla="*/ 56444 h 291630"/>
            <a:gd name="connsiteX2" fmla="*/ 165001 w 165001"/>
            <a:gd name="connsiteY2" fmla="*/ 0 h 2916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5001" h="291630">
              <a:moveTo>
                <a:pt x="14483" y="291630"/>
              </a:moveTo>
              <a:cubicBezTo>
                <a:pt x="1940" y="198339"/>
                <a:pt x="-10603" y="105049"/>
                <a:pt x="14483" y="56444"/>
              </a:cubicBezTo>
              <a:cubicBezTo>
                <a:pt x="39569" y="7839"/>
                <a:pt x="102285" y="3919"/>
                <a:pt x="165001" y="0"/>
              </a:cubicBezTo>
            </a:path>
          </a:pathLst>
        </a:custGeom>
        <a:noFill/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25</xdr:row>
      <xdr:rowOff>152398</xdr:rowOff>
    </xdr:from>
    <xdr:to>
      <xdr:col>2</xdr:col>
      <xdr:colOff>1495778</xdr:colOff>
      <xdr:row>32</xdr:row>
      <xdr:rowOff>18815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683F4AF5-314F-A220-878B-F310C0A82B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178741</xdr:colOff>
      <xdr:row>31</xdr:row>
      <xdr:rowOff>141116</xdr:rowOff>
    </xdr:from>
    <xdr:to>
      <xdr:col>1</xdr:col>
      <xdr:colOff>250741</xdr:colOff>
      <xdr:row>32</xdr:row>
      <xdr:rowOff>34376</xdr:rowOff>
    </xdr:to>
    <xdr:sp macro="" textlink="">
      <xdr:nvSpPr>
        <xdr:cNvPr id="33" name="Elipse 32">
          <a:extLst>
            <a:ext uri="{FF2B5EF4-FFF2-40B4-BE49-F238E27FC236}">
              <a16:creationId xmlns:a16="http://schemas.microsoft.com/office/drawing/2014/main" id="{B5EC36E7-E4D3-490C-DA8D-B4615FBF35FB}"/>
            </a:ext>
          </a:extLst>
        </xdr:cNvPr>
        <xdr:cNvSpPr/>
      </xdr:nvSpPr>
      <xdr:spPr>
        <a:xfrm>
          <a:off x="282222" y="6321783"/>
          <a:ext cx="72000" cy="72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216372</xdr:colOff>
      <xdr:row>31</xdr:row>
      <xdr:rowOff>47043</xdr:rowOff>
    </xdr:from>
    <xdr:to>
      <xdr:col>1</xdr:col>
      <xdr:colOff>1006594</xdr:colOff>
      <xdr:row>32</xdr:row>
      <xdr:rowOff>103488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0B65375-2A75-BBD9-4377-1F29F85E9ABB}"/>
            </a:ext>
          </a:extLst>
        </xdr:cNvPr>
        <xdr:cNvSpPr txBox="1"/>
      </xdr:nvSpPr>
      <xdr:spPr>
        <a:xfrm>
          <a:off x="319853" y="6227710"/>
          <a:ext cx="790222" cy="235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solidFill>
                <a:schemeClr val="accent1">
                  <a:lumMod val="75000"/>
                </a:schemeClr>
              </a:solidFill>
            </a:rPr>
            <a:t>VENDOR</a:t>
          </a:r>
          <a:r>
            <a:rPr lang="pt-BR" sz="1100" b="1">
              <a:solidFill>
                <a:schemeClr val="accent1">
                  <a:lumMod val="75000"/>
                </a:schemeClr>
              </a:solidFill>
            </a:rPr>
            <a:t> 1</a:t>
          </a:r>
        </a:p>
      </xdr:txBody>
    </xdr:sp>
    <xdr:clientData/>
  </xdr:twoCellAnchor>
  <xdr:twoCellAnchor>
    <xdr:from>
      <xdr:col>1</xdr:col>
      <xdr:colOff>997187</xdr:colOff>
      <xdr:row>31</xdr:row>
      <xdr:rowOff>141114</xdr:rowOff>
    </xdr:from>
    <xdr:to>
      <xdr:col>1</xdr:col>
      <xdr:colOff>1069187</xdr:colOff>
      <xdr:row>32</xdr:row>
      <xdr:rowOff>34374</xdr:rowOff>
    </xdr:to>
    <xdr:sp macro="" textlink="">
      <xdr:nvSpPr>
        <xdr:cNvPr id="36" name="Elipse 35">
          <a:extLst>
            <a:ext uri="{FF2B5EF4-FFF2-40B4-BE49-F238E27FC236}">
              <a16:creationId xmlns:a16="http://schemas.microsoft.com/office/drawing/2014/main" id="{916AE399-FE5A-4384-9A37-D9F872415767}"/>
            </a:ext>
          </a:extLst>
        </xdr:cNvPr>
        <xdr:cNvSpPr/>
      </xdr:nvSpPr>
      <xdr:spPr>
        <a:xfrm>
          <a:off x="1100668" y="6321781"/>
          <a:ext cx="72000" cy="72000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1034812</xdr:colOff>
      <xdr:row>31</xdr:row>
      <xdr:rowOff>56448</xdr:rowOff>
    </xdr:from>
    <xdr:to>
      <xdr:col>2</xdr:col>
      <xdr:colOff>583256</xdr:colOff>
      <xdr:row>32</xdr:row>
      <xdr:rowOff>112893</xdr:rowOff>
    </xdr:to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id="{CCFA065F-0EEE-459C-8E6E-B90C16C53946}"/>
            </a:ext>
          </a:extLst>
        </xdr:cNvPr>
        <xdr:cNvSpPr txBox="1"/>
      </xdr:nvSpPr>
      <xdr:spPr>
        <a:xfrm>
          <a:off x="1138293" y="6237115"/>
          <a:ext cx="790222" cy="235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solidFill>
                <a:schemeClr val="accent1">
                  <a:lumMod val="50000"/>
                </a:schemeClr>
              </a:solidFill>
            </a:rPr>
            <a:t>VENDOR 2</a:t>
          </a:r>
        </a:p>
      </xdr:txBody>
    </xdr:sp>
    <xdr:clientData/>
  </xdr:twoCellAnchor>
  <xdr:twoCellAnchor>
    <xdr:from>
      <xdr:col>2</xdr:col>
      <xdr:colOff>508000</xdr:colOff>
      <xdr:row>31</xdr:row>
      <xdr:rowOff>141115</xdr:rowOff>
    </xdr:from>
    <xdr:to>
      <xdr:col>2</xdr:col>
      <xdr:colOff>580000</xdr:colOff>
      <xdr:row>32</xdr:row>
      <xdr:rowOff>34375</xdr:rowOff>
    </xdr:to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CF2917FA-B0CD-464B-8D05-D9431C05CAFE}"/>
            </a:ext>
          </a:extLst>
        </xdr:cNvPr>
        <xdr:cNvSpPr/>
      </xdr:nvSpPr>
      <xdr:spPr>
        <a:xfrm>
          <a:off x="1853259" y="6321782"/>
          <a:ext cx="72000" cy="72000"/>
        </a:xfrm>
        <a:prstGeom prst="ellipse">
          <a:avLst/>
        </a:prstGeom>
        <a:solidFill>
          <a:schemeClr val="accent1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3"/>
            </a:solidFill>
          </a:endParaRPr>
        </a:p>
      </xdr:txBody>
    </xdr:sp>
    <xdr:clientData/>
  </xdr:twoCellAnchor>
  <xdr:twoCellAnchor>
    <xdr:from>
      <xdr:col>2</xdr:col>
      <xdr:colOff>536219</xdr:colOff>
      <xdr:row>31</xdr:row>
      <xdr:rowOff>56449</xdr:rowOff>
    </xdr:from>
    <xdr:to>
      <xdr:col>2</xdr:col>
      <xdr:colOff>1326441</xdr:colOff>
      <xdr:row>32</xdr:row>
      <xdr:rowOff>112894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49348FD2-A5A0-45B1-8FAD-E1224E318B50}"/>
            </a:ext>
          </a:extLst>
        </xdr:cNvPr>
        <xdr:cNvSpPr txBox="1"/>
      </xdr:nvSpPr>
      <xdr:spPr>
        <a:xfrm>
          <a:off x="1881478" y="6237116"/>
          <a:ext cx="790222" cy="235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solidFill>
                <a:schemeClr val="accent3"/>
              </a:solidFill>
            </a:rPr>
            <a:t>VENDOR 3</a:t>
          </a:r>
        </a:p>
      </xdr:txBody>
    </xdr:sp>
    <xdr:clientData/>
  </xdr:twoCellAnchor>
  <xdr:twoCellAnchor>
    <xdr:from>
      <xdr:col>1</xdr:col>
      <xdr:colOff>178740</xdr:colOff>
      <xdr:row>32</xdr:row>
      <xdr:rowOff>112888</xdr:rowOff>
    </xdr:from>
    <xdr:to>
      <xdr:col>1</xdr:col>
      <xdr:colOff>250740</xdr:colOff>
      <xdr:row>33</xdr:row>
      <xdr:rowOff>6147</xdr:rowOff>
    </xdr:to>
    <xdr:sp macro="" textlink="">
      <xdr:nvSpPr>
        <xdr:cNvPr id="45" name="Elipse 44">
          <a:extLst>
            <a:ext uri="{FF2B5EF4-FFF2-40B4-BE49-F238E27FC236}">
              <a16:creationId xmlns:a16="http://schemas.microsoft.com/office/drawing/2014/main" id="{0327348C-0F65-4C1C-9120-124EC6228B3B}"/>
            </a:ext>
          </a:extLst>
        </xdr:cNvPr>
        <xdr:cNvSpPr/>
      </xdr:nvSpPr>
      <xdr:spPr>
        <a:xfrm>
          <a:off x="282221" y="6472295"/>
          <a:ext cx="72000" cy="72000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4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</xdr:col>
      <xdr:colOff>216371</xdr:colOff>
      <xdr:row>32</xdr:row>
      <xdr:rowOff>18815</xdr:rowOff>
    </xdr:from>
    <xdr:to>
      <xdr:col>1</xdr:col>
      <xdr:colOff>968963</xdr:colOff>
      <xdr:row>33</xdr:row>
      <xdr:rowOff>75259</xdr:rowOff>
    </xdr:to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92DBAF7E-BE58-4EF1-A02C-188BA913A6E6}"/>
            </a:ext>
          </a:extLst>
        </xdr:cNvPr>
        <xdr:cNvSpPr txBox="1"/>
      </xdr:nvSpPr>
      <xdr:spPr>
        <a:xfrm>
          <a:off x="319852" y="6378222"/>
          <a:ext cx="752592" cy="235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solidFill>
                <a:schemeClr val="accent4">
                  <a:lumMod val="60000"/>
                  <a:lumOff val="40000"/>
                </a:schemeClr>
              </a:solidFill>
            </a:rPr>
            <a:t>VENDOR</a:t>
          </a:r>
          <a:r>
            <a:rPr lang="pt-BR" sz="1100" b="1">
              <a:solidFill>
                <a:schemeClr val="accent4">
                  <a:lumMod val="60000"/>
                  <a:lumOff val="40000"/>
                </a:schemeClr>
              </a:solidFill>
            </a:rPr>
            <a:t> 4</a:t>
          </a:r>
        </a:p>
      </xdr:txBody>
    </xdr:sp>
    <xdr:clientData/>
  </xdr:twoCellAnchor>
  <xdr:twoCellAnchor>
    <xdr:from>
      <xdr:col>1</xdr:col>
      <xdr:colOff>987779</xdr:colOff>
      <xdr:row>32</xdr:row>
      <xdr:rowOff>112887</xdr:rowOff>
    </xdr:from>
    <xdr:to>
      <xdr:col>1</xdr:col>
      <xdr:colOff>1059779</xdr:colOff>
      <xdr:row>33</xdr:row>
      <xdr:rowOff>6146</xdr:rowOff>
    </xdr:to>
    <xdr:sp macro="" textlink="">
      <xdr:nvSpPr>
        <xdr:cNvPr id="47" name="Elipse 46">
          <a:extLst>
            <a:ext uri="{FF2B5EF4-FFF2-40B4-BE49-F238E27FC236}">
              <a16:creationId xmlns:a16="http://schemas.microsoft.com/office/drawing/2014/main" id="{55998F0C-774A-42F0-9AB6-C16931427088}"/>
            </a:ext>
          </a:extLst>
        </xdr:cNvPr>
        <xdr:cNvSpPr/>
      </xdr:nvSpPr>
      <xdr:spPr>
        <a:xfrm>
          <a:off x="1091260" y="6472294"/>
          <a:ext cx="72000" cy="72000"/>
        </a:xfrm>
        <a:prstGeom prst="ellipse">
          <a:avLst/>
        </a:prstGeom>
        <a:solidFill>
          <a:schemeClr val="accent5">
            <a:lumMod val="75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1034817</xdr:colOff>
      <xdr:row>32</xdr:row>
      <xdr:rowOff>18814</xdr:rowOff>
    </xdr:from>
    <xdr:to>
      <xdr:col>2</xdr:col>
      <xdr:colOff>583261</xdr:colOff>
      <xdr:row>33</xdr:row>
      <xdr:rowOff>75258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B8B0CB10-6C0F-4521-9FC9-2C575863FA54}"/>
            </a:ext>
          </a:extLst>
        </xdr:cNvPr>
        <xdr:cNvSpPr txBox="1"/>
      </xdr:nvSpPr>
      <xdr:spPr>
        <a:xfrm>
          <a:off x="1138298" y="6378221"/>
          <a:ext cx="790222" cy="235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solidFill>
                <a:schemeClr val="accent5">
                  <a:lumMod val="75000"/>
                </a:schemeClr>
              </a:solidFill>
            </a:rPr>
            <a:t>VENDOR</a:t>
          </a:r>
          <a:r>
            <a:rPr lang="pt-BR" sz="1100" b="1">
              <a:solidFill>
                <a:schemeClr val="accent5">
                  <a:lumMod val="75000"/>
                </a:schemeClr>
              </a:solidFill>
            </a:rPr>
            <a:t> 5</a:t>
          </a:r>
        </a:p>
      </xdr:txBody>
    </xdr:sp>
    <xdr:clientData/>
  </xdr:twoCellAnchor>
  <xdr:twoCellAnchor>
    <xdr:from>
      <xdr:col>2</xdr:col>
      <xdr:colOff>508001</xdr:colOff>
      <xdr:row>32</xdr:row>
      <xdr:rowOff>112889</xdr:rowOff>
    </xdr:from>
    <xdr:to>
      <xdr:col>2</xdr:col>
      <xdr:colOff>580001</xdr:colOff>
      <xdr:row>33</xdr:row>
      <xdr:rowOff>6148</xdr:rowOff>
    </xdr:to>
    <xdr:sp macro="" textlink="">
      <xdr:nvSpPr>
        <xdr:cNvPr id="49" name="Elipse 48">
          <a:extLst>
            <a:ext uri="{FF2B5EF4-FFF2-40B4-BE49-F238E27FC236}">
              <a16:creationId xmlns:a16="http://schemas.microsoft.com/office/drawing/2014/main" id="{45529613-6E22-4D2F-9333-C0064BC3C59A}"/>
            </a:ext>
          </a:extLst>
        </xdr:cNvPr>
        <xdr:cNvSpPr/>
      </xdr:nvSpPr>
      <xdr:spPr>
        <a:xfrm>
          <a:off x="1853260" y="6472296"/>
          <a:ext cx="72000" cy="72000"/>
        </a:xfrm>
        <a:prstGeom prst="ellipse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>
    <xdr:from>
      <xdr:col>2</xdr:col>
      <xdr:colOff>545632</xdr:colOff>
      <xdr:row>32</xdr:row>
      <xdr:rowOff>18816</xdr:rowOff>
    </xdr:from>
    <xdr:to>
      <xdr:col>2</xdr:col>
      <xdr:colOff>1298224</xdr:colOff>
      <xdr:row>33</xdr:row>
      <xdr:rowOff>75260</xdr:rowOff>
    </xdr:to>
    <xdr:sp macro="" textlink="">
      <xdr:nvSpPr>
        <xdr:cNvPr id="50" name="CaixaDeTexto 49">
          <a:extLst>
            <a:ext uri="{FF2B5EF4-FFF2-40B4-BE49-F238E27FC236}">
              <a16:creationId xmlns:a16="http://schemas.microsoft.com/office/drawing/2014/main" id="{10AECF90-C4F8-411B-B0DB-5ACB80477A27}"/>
            </a:ext>
          </a:extLst>
        </xdr:cNvPr>
        <xdr:cNvSpPr txBox="1"/>
      </xdr:nvSpPr>
      <xdr:spPr>
        <a:xfrm>
          <a:off x="1890891" y="6378223"/>
          <a:ext cx="752592" cy="235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solidFill>
                <a:schemeClr val="tx2">
                  <a:lumMod val="60000"/>
                  <a:lumOff val="40000"/>
                </a:schemeClr>
              </a:solidFill>
            </a:rPr>
            <a:t>VENDOR</a:t>
          </a:r>
          <a:r>
            <a:rPr lang="pt-BR" sz="1100" b="1">
              <a:solidFill>
                <a:schemeClr val="tx2">
                  <a:lumMod val="60000"/>
                  <a:lumOff val="40000"/>
                </a:schemeClr>
              </a:solidFill>
            </a:rPr>
            <a:t> 6</a:t>
          </a:r>
        </a:p>
      </xdr:txBody>
    </xdr:sp>
    <xdr:clientData/>
  </xdr:twoCellAnchor>
  <xdr:twoCellAnchor>
    <xdr:from>
      <xdr:col>2</xdr:col>
      <xdr:colOff>1495779</xdr:colOff>
      <xdr:row>2</xdr:row>
      <xdr:rowOff>65851</xdr:rowOff>
    </xdr:from>
    <xdr:to>
      <xdr:col>3</xdr:col>
      <xdr:colOff>146187</xdr:colOff>
      <xdr:row>3</xdr:row>
      <xdr:rowOff>254000</xdr:rowOff>
    </xdr:to>
    <xdr:sp macro="" textlink="">
      <xdr:nvSpPr>
        <xdr:cNvPr id="51" name="Forma Livre: Forma 50">
          <a:extLst>
            <a:ext uri="{FF2B5EF4-FFF2-40B4-BE49-F238E27FC236}">
              <a16:creationId xmlns:a16="http://schemas.microsoft.com/office/drawing/2014/main" id="{C3BC9DBE-F72F-4522-830B-602D7E0E2E06}"/>
            </a:ext>
          </a:extLst>
        </xdr:cNvPr>
        <xdr:cNvSpPr/>
      </xdr:nvSpPr>
      <xdr:spPr>
        <a:xfrm rot="159778">
          <a:off x="2841038" y="752592"/>
          <a:ext cx="165001" cy="272815"/>
        </a:xfrm>
        <a:custGeom>
          <a:avLst/>
          <a:gdLst>
            <a:gd name="connsiteX0" fmla="*/ 14483 w 165001"/>
            <a:gd name="connsiteY0" fmla="*/ 291630 h 291630"/>
            <a:gd name="connsiteX1" fmla="*/ 14483 w 165001"/>
            <a:gd name="connsiteY1" fmla="*/ 56444 h 291630"/>
            <a:gd name="connsiteX2" fmla="*/ 165001 w 165001"/>
            <a:gd name="connsiteY2" fmla="*/ 0 h 2916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5001" h="291630">
              <a:moveTo>
                <a:pt x="14483" y="291630"/>
              </a:moveTo>
              <a:cubicBezTo>
                <a:pt x="1940" y="198339"/>
                <a:pt x="-10603" y="105049"/>
                <a:pt x="14483" y="56444"/>
              </a:cubicBezTo>
              <a:cubicBezTo>
                <a:pt x="39569" y="7839"/>
                <a:pt x="102285" y="3919"/>
                <a:pt x="165001" y="0"/>
              </a:cubicBezTo>
            </a:path>
          </a:pathLst>
        </a:custGeom>
        <a:noFill/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Azul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5D02-DD31-410E-8D94-A54905453888}">
  <dimension ref="A1:BA37"/>
  <sheetViews>
    <sheetView showGridLines="0" tabSelected="1" zoomScale="81" zoomScaleNormal="81" workbookViewId="0">
      <selection activeCell="D6" sqref="D6"/>
    </sheetView>
  </sheetViews>
  <sheetFormatPr defaultRowHeight="14.4" x14ac:dyDescent="0.3"/>
  <cols>
    <col min="1" max="1" width="1.44140625" customWidth="1"/>
    <col min="2" max="2" width="18.109375" customWidth="1"/>
    <col min="3" max="3" width="22.109375" customWidth="1"/>
    <col min="4" max="4" width="12.5546875" customWidth="1"/>
    <col min="5" max="5" width="12.109375" customWidth="1"/>
    <col min="6" max="6" width="11" customWidth="1"/>
    <col min="7" max="7" width="12.5546875" customWidth="1"/>
    <col min="8" max="8" width="12.109375" customWidth="1"/>
    <col min="9" max="9" width="11" customWidth="1"/>
    <col min="10" max="10" width="12.5546875" customWidth="1"/>
    <col min="11" max="11" width="12.109375" customWidth="1"/>
    <col min="12" max="12" width="11" customWidth="1"/>
    <col min="13" max="13" width="12.5546875" customWidth="1"/>
    <col min="14" max="14" width="12.109375" customWidth="1"/>
    <col min="15" max="15" width="11" customWidth="1"/>
    <col min="16" max="16" width="12.5546875" customWidth="1"/>
    <col min="17" max="17" width="12.109375" customWidth="1"/>
    <col min="18" max="18" width="11" customWidth="1"/>
    <col min="19" max="19" width="12.5546875" customWidth="1"/>
    <col min="20" max="20" width="12.109375" customWidth="1"/>
    <col min="21" max="21" width="11" customWidth="1"/>
  </cols>
  <sheetData>
    <row r="1" spans="1:53" ht="45.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7.8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6.6" customHeight="1" x14ac:dyDescent="0.3"/>
    <row r="4" spans="1:53" ht="22.2" customHeight="1" x14ac:dyDescent="0.3">
      <c r="D4" s="36" t="s">
        <v>2</v>
      </c>
      <c r="E4" s="36"/>
      <c r="F4" s="36"/>
      <c r="G4" s="37" t="s">
        <v>3</v>
      </c>
      <c r="H4" s="37"/>
      <c r="I4" s="37"/>
      <c r="J4" s="37" t="s">
        <v>4</v>
      </c>
      <c r="K4" s="37"/>
      <c r="L4" s="37"/>
      <c r="M4" s="37" t="s">
        <v>5</v>
      </c>
      <c r="N4" s="37"/>
      <c r="O4" s="37"/>
      <c r="P4" s="37" t="s">
        <v>6</v>
      </c>
      <c r="Q4" s="37"/>
      <c r="R4" s="37"/>
      <c r="S4" s="36" t="s">
        <v>7</v>
      </c>
      <c r="T4" s="36"/>
      <c r="U4" s="36"/>
    </row>
    <row r="5" spans="1:53" ht="22.8" customHeight="1" x14ac:dyDescent="0.3">
      <c r="B5" s="4" t="s">
        <v>0</v>
      </c>
      <c r="C5" s="4" t="s">
        <v>1</v>
      </c>
      <c r="D5" s="8" t="s">
        <v>8</v>
      </c>
      <c r="E5" s="9" t="s">
        <v>9</v>
      </c>
      <c r="F5" s="5" t="s">
        <v>10</v>
      </c>
      <c r="G5" s="10" t="s">
        <v>8</v>
      </c>
      <c r="H5" s="8" t="s">
        <v>9</v>
      </c>
      <c r="I5" s="5" t="s">
        <v>10</v>
      </c>
      <c r="J5" s="8" t="s">
        <v>8</v>
      </c>
      <c r="K5" s="8" t="s">
        <v>9</v>
      </c>
      <c r="L5" s="5" t="s">
        <v>10</v>
      </c>
      <c r="M5" s="8" t="s">
        <v>8</v>
      </c>
      <c r="N5" s="8" t="s">
        <v>9</v>
      </c>
      <c r="O5" s="5" t="s">
        <v>10</v>
      </c>
      <c r="P5" s="8" t="s">
        <v>8</v>
      </c>
      <c r="Q5" s="8" t="s">
        <v>9</v>
      </c>
      <c r="R5" s="5" t="s">
        <v>10</v>
      </c>
      <c r="S5" s="8" t="s">
        <v>8</v>
      </c>
      <c r="T5" s="8" t="s">
        <v>9</v>
      </c>
      <c r="U5" s="5" t="s">
        <v>10</v>
      </c>
      <c r="V5" s="3"/>
    </row>
    <row r="6" spans="1:53" x14ac:dyDescent="0.3">
      <c r="B6" s="11" t="s">
        <v>16</v>
      </c>
      <c r="C6" s="12" t="s">
        <v>31</v>
      </c>
      <c r="D6" s="15">
        <v>10</v>
      </c>
      <c r="E6" s="11">
        <v>4</v>
      </c>
      <c r="F6" s="17">
        <f>IF(D6="","",D6*E6)</f>
        <v>40</v>
      </c>
      <c r="G6" s="15">
        <v>6</v>
      </c>
      <c r="H6" s="11">
        <v>1</v>
      </c>
      <c r="I6" s="17">
        <f>IF(G6="","",G6*H6)</f>
        <v>6</v>
      </c>
      <c r="J6" s="15">
        <v>6</v>
      </c>
      <c r="K6" s="11">
        <v>5</v>
      </c>
      <c r="L6" s="17">
        <f>IF(J6="","",J6*K6)</f>
        <v>30</v>
      </c>
      <c r="M6" s="15">
        <v>10</v>
      </c>
      <c r="N6" s="11">
        <v>5</v>
      </c>
      <c r="O6" s="17">
        <f>IF(M6="","",M6*N6)</f>
        <v>50</v>
      </c>
      <c r="P6" s="15">
        <v>11</v>
      </c>
      <c r="Q6" s="11">
        <v>5</v>
      </c>
      <c r="R6" s="17">
        <f>IF(P6="","",P6*Q6)</f>
        <v>55</v>
      </c>
      <c r="S6" s="15">
        <v>9</v>
      </c>
      <c r="T6" s="11">
        <v>1</v>
      </c>
      <c r="U6" s="17">
        <f>IF(S6="","",S6*T6)</f>
        <v>9</v>
      </c>
    </row>
    <row r="7" spans="1:53" x14ac:dyDescent="0.3">
      <c r="B7" s="13" t="s">
        <v>17</v>
      </c>
      <c r="C7" s="14" t="s">
        <v>32</v>
      </c>
      <c r="D7" s="16">
        <v>9</v>
      </c>
      <c r="E7" s="13">
        <v>3</v>
      </c>
      <c r="F7" s="18">
        <f t="shared" ref="F7:F26" si="0">IF(D7="","",D7*E7)</f>
        <v>27</v>
      </c>
      <c r="G7" s="16">
        <v>7</v>
      </c>
      <c r="H7" s="13">
        <v>1</v>
      </c>
      <c r="I7" s="18">
        <f t="shared" ref="I7:I26" si="1">IF(G7="","",G7*H7)</f>
        <v>7</v>
      </c>
      <c r="J7" s="16">
        <v>10</v>
      </c>
      <c r="K7" s="13">
        <v>4</v>
      </c>
      <c r="L7" s="18">
        <f t="shared" ref="L7:L26" si="2">IF(J7="","",J7*K7)</f>
        <v>40</v>
      </c>
      <c r="M7" s="16">
        <v>9</v>
      </c>
      <c r="N7" s="13">
        <v>3</v>
      </c>
      <c r="O7" s="18">
        <f t="shared" ref="O7:O26" si="3">IF(M7="","",M7*N7)</f>
        <v>27</v>
      </c>
      <c r="P7" s="16">
        <v>5</v>
      </c>
      <c r="Q7" s="13">
        <v>2</v>
      </c>
      <c r="R7" s="18">
        <f t="shared" ref="R7:R26" si="4">IF(P7="","",P7*Q7)</f>
        <v>10</v>
      </c>
      <c r="S7" s="16">
        <v>6</v>
      </c>
      <c r="T7" s="13">
        <v>5</v>
      </c>
      <c r="U7" s="18">
        <f t="shared" ref="U7:U26" si="5">IF(S7="","",S7*T7)</f>
        <v>30</v>
      </c>
    </row>
    <row r="8" spans="1:53" x14ac:dyDescent="0.3">
      <c r="B8" s="11" t="s">
        <v>18</v>
      </c>
      <c r="C8" s="12" t="s">
        <v>33</v>
      </c>
      <c r="D8" s="15">
        <v>8</v>
      </c>
      <c r="E8" s="11">
        <v>3</v>
      </c>
      <c r="F8" s="17">
        <f t="shared" si="0"/>
        <v>24</v>
      </c>
      <c r="G8" s="15">
        <v>10</v>
      </c>
      <c r="H8" s="11">
        <v>1</v>
      </c>
      <c r="I8" s="17">
        <f t="shared" si="1"/>
        <v>10</v>
      </c>
      <c r="J8" s="15">
        <v>8</v>
      </c>
      <c r="K8" s="11">
        <v>2</v>
      </c>
      <c r="L8" s="17">
        <f t="shared" si="2"/>
        <v>16</v>
      </c>
      <c r="M8" s="15">
        <v>8</v>
      </c>
      <c r="N8" s="11">
        <v>2</v>
      </c>
      <c r="O8" s="17">
        <f t="shared" si="3"/>
        <v>16</v>
      </c>
      <c r="P8" s="16">
        <v>9</v>
      </c>
      <c r="Q8" s="11">
        <v>3</v>
      </c>
      <c r="R8" s="17">
        <f t="shared" si="4"/>
        <v>27</v>
      </c>
      <c r="S8" s="15">
        <v>9</v>
      </c>
      <c r="T8" s="11">
        <v>5</v>
      </c>
      <c r="U8" s="17">
        <f t="shared" si="5"/>
        <v>45</v>
      </c>
    </row>
    <row r="9" spans="1:53" x14ac:dyDescent="0.3">
      <c r="B9" s="13" t="s">
        <v>19</v>
      </c>
      <c r="C9" s="14" t="s">
        <v>34</v>
      </c>
      <c r="D9" s="16">
        <v>9</v>
      </c>
      <c r="E9" s="13">
        <v>2</v>
      </c>
      <c r="F9" s="18">
        <f t="shared" si="0"/>
        <v>18</v>
      </c>
      <c r="G9" s="16">
        <v>10</v>
      </c>
      <c r="H9" s="13">
        <v>5</v>
      </c>
      <c r="I9" s="18">
        <f t="shared" si="1"/>
        <v>50</v>
      </c>
      <c r="J9" s="16">
        <v>10</v>
      </c>
      <c r="K9" s="13">
        <v>5</v>
      </c>
      <c r="L9" s="18">
        <f t="shared" si="2"/>
        <v>50</v>
      </c>
      <c r="M9" s="16">
        <v>8</v>
      </c>
      <c r="N9" s="13">
        <v>4</v>
      </c>
      <c r="O9" s="18">
        <f t="shared" si="3"/>
        <v>32</v>
      </c>
      <c r="P9" s="15">
        <v>11</v>
      </c>
      <c r="Q9" s="13">
        <v>2</v>
      </c>
      <c r="R9" s="18">
        <f t="shared" si="4"/>
        <v>22</v>
      </c>
      <c r="S9" s="16">
        <v>6</v>
      </c>
      <c r="T9" s="13">
        <v>4</v>
      </c>
      <c r="U9" s="18">
        <f t="shared" si="5"/>
        <v>24</v>
      </c>
    </row>
    <row r="10" spans="1:53" x14ac:dyDescent="0.3">
      <c r="B10" s="11" t="s">
        <v>20</v>
      </c>
      <c r="C10" s="12" t="s">
        <v>35</v>
      </c>
      <c r="D10" s="15">
        <v>10</v>
      </c>
      <c r="E10" s="11">
        <v>5</v>
      </c>
      <c r="F10" s="17">
        <f t="shared" si="0"/>
        <v>50</v>
      </c>
      <c r="G10" s="15">
        <v>8</v>
      </c>
      <c r="H10" s="11">
        <v>5</v>
      </c>
      <c r="I10" s="17">
        <f t="shared" si="1"/>
        <v>40</v>
      </c>
      <c r="J10" s="15">
        <v>8</v>
      </c>
      <c r="K10" s="11">
        <v>2</v>
      </c>
      <c r="L10" s="17">
        <f t="shared" si="2"/>
        <v>16</v>
      </c>
      <c r="M10" s="15">
        <v>8</v>
      </c>
      <c r="N10" s="11">
        <v>2</v>
      </c>
      <c r="O10" s="17">
        <f t="shared" si="3"/>
        <v>16</v>
      </c>
      <c r="P10" s="16">
        <v>4</v>
      </c>
      <c r="Q10" s="11">
        <v>5</v>
      </c>
      <c r="R10" s="17">
        <f t="shared" si="4"/>
        <v>20</v>
      </c>
      <c r="S10" s="15">
        <v>10</v>
      </c>
      <c r="T10" s="11">
        <v>4</v>
      </c>
      <c r="U10" s="17">
        <f t="shared" si="5"/>
        <v>40</v>
      </c>
    </row>
    <row r="11" spans="1:53" x14ac:dyDescent="0.3">
      <c r="B11" s="13" t="s">
        <v>21</v>
      </c>
      <c r="C11" s="14" t="s">
        <v>36</v>
      </c>
      <c r="D11" s="16">
        <v>6</v>
      </c>
      <c r="E11" s="13">
        <v>2</v>
      </c>
      <c r="F11" s="18">
        <f t="shared" si="0"/>
        <v>12</v>
      </c>
      <c r="G11" s="16">
        <v>10</v>
      </c>
      <c r="H11" s="13">
        <v>4</v>
      </c>
      <c r="I11" s="18">
        <f t="shared" si="1"/>
        <v>40</v>
      </c>
      <c r="J11" s="16">
        <v>10</v>
      </c>
      <c r="K11" s="13">
        <v>5</v>
      </c>
      <c r="L11" s="18">
        <f t="shared" si="2"/>
        <v>50</v>
      </c>
      <c r="M11" s="16">
        <v>6</v>
      </c>
      <c r="N11" s="13">
        <v>1</v>
      </c>
      <c r="O11" s="18">
        <f t="shared" si="3"/>
        <v>6</v>
      </c>
      <c r="P11" s="15">
        <v>11</v>
      </c>
      <c r="Q11" s="13">
        <v>1</v>
      </c>
      <c r="R11" s="18">
        <f t="shared" si="4"/>
        <v>11</v>
      </c>
      <c r="S11" s="16">
        <v>6</v>
      </c>
      <c r="T11" s="13">
        <v>4</v>
      </c>
      <c r="U11" s="18">
        <f t="shared" si="5"/>
        <v>24</v>
      </c>
    </row>
    <row r="12" spans="1:53" x14ac:dyDescent="0.3">
      <c r="B12" s="11" t="s">
        <v>22</v>
      </c>
      <c r="C12" s="12" t="s">
        <v>37</v>
      </c>
      <c r="D12" s="15">
        <v>7</v>
      </c>
      <c r="E12" s="11">
        <v>3</v>
      </c>
      <c r="F12" s="17">
        <f t="shared" si="0"/>
        <v>21</v>
      </c>
      <c r="G12" s="15">
        <v>9</v>
      </c>
      <c r="H12" s="11">
        <v>3</v>
      </c>
      <c r="I12" s="17">
        <f t="shared" si="1"/>
        <v>27</v>
      </c>
      <c r="J12" s="15">
        <v>7</v>
      </c>
      <c r="K12" s="11">
        <v>1</v>
      </c>
      <c r="L12" s="17">
        <f t="shared" si="2"/>
        <v>7</v>
      </c>
      <c r="M12" s="15">
        <v>8</v>
      </c>
      <c r="N12" s="11">
        <v>3</v>
      </c>
      <c r="O12" s="17">
        <f t="shared" si="3"/>
        <v>24</v>
      </c>
      <c r="P12" s="16">
        <v>1</v>
      </c>
      <c r="Q12" s="11">
        <v>3</v>
      </c>
      <c r="R12" s="17">
        <f t="shared" si="4"/>
        <v>3</v>
      </c>
      <c r="S12" s="15">
        <v>10</v>
      </c>
      <c r="T12" s="11">
        <v>5</v>
      </c>
      <c r="U12" s="17">
        <f t="shared" si="5"/>
        <v>50</v>
      </c>
    </row>
    <row r="13" spans="1:53" x14ac:dyDescent="0.3">
      <c r="B13" s="13" t="s">
        <v>23</v>
      </c>
      <c r="C13" s="14" t="s">
        <v>38</v>
      </c>
      <c r="D13" s="16">
        <v>7</v>
      </c>
      <c r="E13" s="13">
        <v>5</v>
      </c>
      <c r="F13" s="18">
        <f t="shared" si="0"/>
        <v>35</v>
      </c>
      <c r="G13" s="16">
        <v>9</v>
      </c>
      <c r="H13" s="13">
        <v>3</v>
      </c>
      <c r="I13" s="18">
        <f t="shared" si="1"/>
        <v>27</v>
      </c>
      <c r="J13" s="16">
        <v>6</v>
      </c>
      <c r="K13" s="13">
        <v>3</v>
      </c>
      <c r="L13" s="18">
        <f t="shared" si="2"/>
        <v>18</v>
      </c>
      <c r="M13" s="16">
        <v>8</v>
      </c>
      <c r="N13" s="13">
        <v>5</v>
      </c>
      <c r="O13" s="18">
        <f t="shared" si="3"/>
        <v>40</v>
      </c>
      <c r="P13" s="15">
        <v>3</v>
      </c>
      <c r="Q13" s="13">
        <v>3</v>
      </c>
      <c r="R13" s="18">
        <f t="shared" si="4"/>
        <v>9</v>
      </c>
      <c r="S13" s="16">
        <v>8</v>
      </c>
      <c r="T13" s="13">
        <v>4</v>
      </c>
      <c r="U13" s="18">
        <f t="shared" si="5"/>
        <v>32</v>
      </c>
    </row>
    <row r="14" spans="1:53" x14ac:dyDescent="0.3">
      <c r="B14" s="11" t="s">
        <v>24</v>
      </c>
      <c r="C14" s="12" t="s">
        <v>39</v>
      </c>
      <c r="D14" s="15">
        <v>8</v>
      </c>
      <c r="E14" s="11">
        <v>4</v>
      </c>
      <c r="F14" s="17">
        <f t="shared" si="0"/>
        <v>32</v>
      </c>
      <c r="G14" s="15">
        <v>10</v>
      </c>
      <c r="H14" s="11">
        <v>5</v>
      </c>
      <c r="I14" s="17">
        <f t="shared" si="1"/>
        <v>50</v>
      </c>
      <c r="J14" s="15">
        <v>10</v>
      </c>
      <c r="K14" s="11">
        <v>4</v>
      </c>
      <c r="L14" s="17">
        <f t="shared" si="2"/>
        <v>40</v>
      </c>
      <c r="M14" s="15">
        <v>7</v>
      </c>
      <c r="N14" s="11">
        <v>1</v>
      </c>
      <c r="O14" s="17">
        <f t="shared" si="3"/>
        <v>7</v>
      </c>
      <c r="P14" s="16">
        <v>6</v>
      </c>
      <c r="Q14" s="11">
        <v>4</v>
      </c>
      <c r="R14" s="17">
        <f t="shared" si="4"/>
        <v>24</v>
      </c>
      <c r="S14" s="15">
        <v>7</v>
      </c>
      <c r="T14" s="11">
        <v>2</v>
      </c>
      <c r="U14" s="17">
        <f t="shared" si="5"/>
        <v>14</v>
      </c>
    </row>
    <row r="15" spans="1:53" x14ac:dyDescent="0.3">
      <c r="B15" s="13" t="s">
        <v>25</v>
      </c>
      <c r="C15" s="14" t="s">
        <v>40</v>
      </c>
      <c r="D15" s="16">
        <v>10</v>
      </c>
      <c r="E15" s="13">
        <v>4</v>
      </c>
      <c r="F15" s="18">
        <f t="shared" si="0"/>
        <v>40</v>
      </c>
      <c r="G15" s="16">
        <v>7</v>
      </c>
      <c r="H15" s="13">
        <v>1</v>
      </c>
      <c r="I15" s="18">
        <f t="shared" si="1"/>
        <v>7</v>
      </c>
      <c r="J15" s="16">
        <v>8</v>
      </c>
      <c r="K15" s="13">
        <v>3</v>
      </c>
      <c r="L15" s="18">
        <f t="shared" si="2"/>
        <v>24</v>
      </c>
      <c r="M15" s="16">
        <v>10</v>
      </c>
      <c r="N15" s="13">
        <v>5</v>
      </c>
      <c r="O15" s="18">
        <f t="shared" si="3"/>
        <v>50</v>
      </c>
      <c r="P15" s="15">
        <v>10</v>
      </c>
      <c r="Q15" s="13">
        <v>5</v>
      </c>
      <c r="R15" s="18">
        <f t="shared" si="4"/>
        <v>50</v>
      </c>
      <c r="S15" s="16">
        <v>8</v>
      </c>
      <c r="T15" s="13">
        <v>4</v>
      </c>
      <c r="U15" s="18">
        <f t="shared" si="5"/>
        <v>32</v>
      </c>
    </row>
    <row r="16" spans="1:53" x14ac:dyDescent="0.3">
      <c r="B16" s="11" t="s">
        <v>26</v>
      </c>
      <c r="C16" s="12" t="s">
        <v>41</v>
      </c>
      <c r="D16" s="15">
        <v>8</v>
      </c>
      <c r="E16" s="11">
        <v>3</v>
      </c>
      <c r="F16" s="17">
        <f t="shared" si="0"/>
        <v>24</v>
      </c>
      <c r="G16" s="15">
        <v>9</v>
      </c>
      <c r="H16" s="11">
        <v>3</v>
      </c>
      <c r="I16" s="17">
        <f t="shared" si="1"/>
        <v>27</v>
      </c>
      <c r="J16" s="15">
        <v>7</v>
      </c>
      <c r="K16" s="11">
        <v>2</v>
      </c>
      <c r="L16" s="17">
        <f t="shared" si="2"/>
        <v>14</v>
      </c>
      <c r="M16" s="15">
        <v>9</v>
      </c>
      <c r="N16" s="11">
        <v>5</v>
      </c>
      <c r="O16" s="17">
        <f t="shared" si="3"/>
        <v>45</v>
      </c>
      <c r="P16" s="16">
        <v>7</v>
      </c>
      <c r="Q16" s="11">
        <v>3</v>
      </c>
      <c r="R16" s="17">
        <f t="shared" si="4"/>
        <v>21</v>
      </c>
      <c r="S16" s="15">
        <v>6</v>
      </c>
      <c r="T16" s="11">
        <v>4</v>
      </c>
      <c r="U16" s="17">
        <f t="shared" si="5"/>
        <v>24</v>
      </c>
    </row>
    <row r="17" spans="2:21" x14ac:dyDescent="0.3">
      <c r="B17" s="13" t="s">
        <v>27</v>
      </c>
      <c r="C17" s="14" t="s">
        <v>42</v>
      </c>
      <c r="D17" s="16">
        <v>6</v>
      </c>
      <c r="E17" s="13">
        <v>2</v>
      </c>
      <c r="F17" s="18">
        <f t="shared" si="0"/>
        <v>12</v>
      </c>
      <c r="G17" s="16">
        <v>9</v>
      </c>
      <c r="H17" s="13">
        <v>2</v>
      </c>
      <c r="I17" s="18">
        <f t="shared" si="1"/>
        <v>18</v>
      </c>
      <c r="J17" s="16">
        <v>6</v>
      </c>
      <c r="K17" s="13">
        <v>5</v>
      </c>
      <c r="L17" s="18">
        <f t="shared" si="2"/>
        <v>30</v>
      </c>
      <c r="M17" s="16">
        <v>7</v>
      </c>
      <c r="N17" s="13">
        <v>4</v>
      </c>
      <c r="O17" s="18">
        <f t="shared" si="3"/>
        <v>28</v>
      </c>
      <c r="P17" s="15">
        <v>3</v>
      </c>
      <c r="Q17" s="13">
        <v>1</v>
      </c>
      <c r="R17" s="18">
        <f t="shared" si="4"/>
        <v>3</v>
      </c>
      <c r="S17" s="16">
        <v>8</v>
      </c>
      <c r="T17" s="13">
        <v>1</v>
      </c>
      <c r="U17" s="18">
        <f t="shared" si="5"/>
        <v>8</v>
      </c>
    </row>
    <row r="18" spans="2:21" x14ac:dyDescent="0.3">
      <c r="B18" s="11" t="s">
        <v>28</v>
      </c>
      <c r="C18" s="12" t="s">
        <v>43</v>
      </c>
      <c r="D18" s="15">
        <v>10</v>
      </c>
      <c r="E18" s="11">
        <v>3</v>
      </c>
      <c r="F18" s="17">
        <f t="shared" si="0"/>
        <v>30</v>
      </c>
      <c r="G18" s="15">
        <v>10</v>
      </c>
      <c r="H18" s="11">
        <v>1</v>
      </c>
      <c r="I18" s="17">
        <f t="shared" si="1"/>
        <v>10</v>
      </c>
      <c r="J18" s="15">
        <v>6</v>
      </c>
      <c r="K18" s="11">
        <v>1</v>
      </c>
      <c r="L18" s="17">
        <f t="shared" si="2"/>
        <v>6</v>
      </c>
      <c r="M18" s="15">
        <v>6</v>
      </c>
      <c r="N18" s="11">
        <v>4</v>
      </c>
      <c r="O18" s="17">
        <f t="shared" si="3"/>
        <v>24</v>
      </c>
      <c r="P18" s="16">
        <v>1</v>
      </c>
      <c r="Q18" s="11">
        <v>5</v>
      </c>
      <c r="R18" s="17">
        <f t="shared" si="4"/>
        <v>5</v>
      </c>
      <c r="S18" s="15">
        <v>9</v>
      </c>
      <c r="T18" s="11">
        <v>2</v>
      </c>
      <c r="U18" s="17">
        <f t="shared" si="5"/>
        <v>18</v>
      </c>
    </row>
    <row r="19" spans="2:21" x14ac:dyDescent="0.3">
      <c r="B19" s="13" t="s">
        <v>29</v>
      </c>
      <c r="C19" s="14" t="s">
        <v>44</v>
      </c>
      <c r="D19" s="16">
        <v>10</v>
      </c>
      <c r="E19" s="13">
        <v>5</v>
      </c>
      <c r="F19" s="18">
        <f t="shared" si="0"/>
        <v>50</v>
      </c>
      <c r="G19" s="16">
        <v>6</v>
      </c>
      <c r="H19" s="13">
        <v>1</v>
      </c>
      <c r="I19" s="18">
        <f t="shared" si="1"/>
        <v>6</v>
      </c>
      <c r="J19" s="16">
        <v>9</v>
      </c>
      <c r="K19" s="13">
        <v>2</v>
      </c>
      <c r="L19" s="18">
        <f t="shared" si="2"/>
        <v>18</v>
      </c>
      <c r="M19" s="16">
        <v>8</v>
      </c>
      <c r="N19" s="13">
        <v>1</v>
      </c>
      <c r="O19" s="18">
        <f t="shared" si="3"/>
        <v>8</v>
      </c>
      <c r="P19" s="15">
        <v>5</v>
      </c>
      <c r="Q19" s="13">
        <v>5</v>
      </c>
      <c r="R19" s="18">
        <f t="shared" si="4"/>
        <v>25</v>
      </c>
      <c r="S19" s="16">
        <v>10</v>
      </c>
      <c r="T19" s="13">
        <v>4</v>
      </c>
      <c r="U19" s="18">
        <f t="shared" si="5"/>
        <v>40</v>
      </c>
    </row>
    <row r="20" spans="2:21" x14ac:dyDescent="0.3">
      <c r="B20" s="11" t="s">
        <v>30</v>
      </c>
      <c r="C20" s="12" t="s">
        <v>45</v>
      </c>
      <c r="D20" s="15">
        <v>10</v>
      </c>
      <c r="E20" s="11">
        <v>4</v>
      </c>
      <c r="F20" s="17">
        <f t="shared" si="0"/>
        <v>40</v>
      </c>
      <c r="G20" s="15">
        <v>6</v>
      </c>
      <c r="H20" s="11">
        <v>5</v>
      </c>
      <c r="I20" s="17">
        <f t="shared" si="1"/>
        <v>30</v>
      </c>
      <c r="J20" s="15">
        <v>9</v>
      </c>
      <c r="K20" s="11">
        <v>1</v>
      </c>
      <c r="L20" s="17">
        <f t="shared" si="2"/>
        <v>9</v>
      </c>
      <c r="M20" s="15">
        <v>9</v>
      </c>
      <c r="N20" s="11">
        <v>2</v>
      </c>
      <c r="O20" s="17">
        <f t="shared" si="3"/>
        <v>18</v>
      </c>
      <c r="P20" s="16">
        <v>12</v>
      </c>
      <c r="Q20" s="11">
        <v>2</v>
      </c>
      <c r="R20" s="17">
        <f t="shared" si="4"/>
        <v>24</v>
      </c>
      <c r="S20" s="15">
        <v>6</v>
      </c>
      <c r="T20" s="11">
        <v>2</v>
      </c>
      <c r="U20" s="17">
        <f t="shared" si="5"/>
        <v>12</v>
      </c>
    </row>
    <row r="21" spans="2:21" x14ac:dyDescent="0.3">
      <c r="B21" s="13"/>
      <c r="C21" s="14"/>
      <c r="D21" s="16"/>
      <c r="E21" s="13"/>
      <c r="F21" s="18" t="str">
        <f t="shared" si="0"/>
        <v/>
      </c>
      <c r="G21" s="16"/>
      <c r="H21" s="13"/>
      <c r="I21" s="18" t="str">
        <f t="shared" si="1"/>
        <v/>
      </c>
      <c r="J21" s="16"/>
      <c r="K21" s="13"/>
      <c r="L21" s="18" t="str">
        <f t="shared" si="2"/>
        <v/>
      </c>
      <c r="M21" s="16"/>
      <c r="N21" s="13"/>
      <c r="O21" s="18" t="str">
        <f t="shared" si="3"/>
        <v/>
      </c>
      <c r="P21" s="15"/>
      <c r="Q21" s="13"/>
      <c r="R21" s="18" t="str">
        <f t="shared" si="4"/>
        <v/>
      </c>
      <c r="S21" s="16"/>
      <c r="T21" s="13"/>
      <c r="U21" s="18" t="str">
        <f t="shared" si="5"/>
        <v/>
      </c>
    </row>
    <row r="22" spans="2:21" x14ac:dyDescent="0.3">
      <c r="B22" s="11"/>
      <c r="C22" s="12"/>
      <c r="D22" s="15"/>
      <c r="E22" s="11"/>
      <c r="F22" s="17" t="str">
        <f t="shared" si="0"/>
        <v/>
      </c>
      <c r="G22" s="15"/>
      <c r="H22" s="11"/>
      <c r="I22" s="17" t="str">
        <f t="shared" si="1"/>
        <v/>
      </c>
      <c r="J22" s="15"/>
      <c r="K22" s="11"/>
      <c r="L22" s="17" t="str">
        <f t="shared" si="2"/>
        <v/>
      </c>
      <c r="M22" s="15"/>
      <c r="N22" s="11"/>
      <c r="O22" s="17" t="str">
        <f t="shared" si="3"/>
        <v/>
      </c>
      <c r="P22" s="15"/>
      <c r="Q22" s="11"/>
      <c r="R22" s="17" t="str">
        <f t="shared" si="4"/>
        <v/>
      </c>
      <c r="S22" s="15"/>
      <c r="T22" s="11"/>
      <c r="U22" s="17" t="str">
        <f t="shared" si="5"/>
        <v/>
      </c>
    </row>
    <row r="23" spans="2:21" x14ac:dyDescent="0.3">
      <c r="B23" s="13"/>
      <c r="C23" s="14"/>
      <c r="D23" s="16"/>
      <c r="E23" s="13"/>
      <c r="F23" s="18" t="str">
        <f t="shared" si="0"/>
        <v/>
      </c>
      <c r="G23" s="16"/>
      <c r="H23" s="13"/>
      <c r="I23" s="18" t="str">
        <f t="shared" si="1"/>
        <v/>
      </c>
      <c r="J23" s="16"/>
      <c r="K23" s="13"/>
      <c r="L23" s="18" t="str">
        <f t="shared" si="2"/>
        <v/>
      </c>
      <c r="M23" s="16"/>
      <c r="N23" s="13"/>
      <c r="O23" s="18" t="str">
        <f t="shared" si="3"/>
        <v/>
      </c>
      <c r="P23" s="16"/>
      <c r="Q23" s="13"/>
      <c r="R23" s="18" t="str">
        <f t="shared" si="4"/>
        <v/>
      </c>
      <c r="S23" s="16"/>
      <c r="T23" s="13"/>
      <c r="U23" s="18" t="str">
        <f t="shared" si="5"/>
        <v/>
      </c>
    </row>
    <row r="24" spans="2:21" x14ac:dyDescent="0.3">
      <c r="B24" s="11"/>
      <c r="C24" s="12"/>
      <c r="D24" s="15"/>
      <c r="E24" s="11"/>
      <c r="F24" s="17" t="str">
        <f t="shared" si="0"/>
        <v/>
      </c>
      <c r="G24" s="15"/>
      <c r="H24" s="11"/>
      <c r="I24" s="17" t="str">
        <f t="shared" si="1"/>
        <v/>
      </c>
      <c r="J24" s="15"/>
      <c r="K24" s="11"/>
      <c r="L24" s="17" t="str">
        <f t="shared" si="2"/>
        <v/>
      </c>
      <c r="M24" s="15"/>
      <c r="N24" s="11"/>
      <c r="O24" s="17" t="str">
        <f t="shared" si="3"/>
        <v/>
      </c>
      <c r="P24" s="15"/>
      <c r="Q24" s="11"/>
      <c r="R24" s="17" t="str">
        <f t="shared" si="4"/>
        <v/>
      </c>
      <c r="S24" s="15"/>
      <c r="T24" s="11"/>
      <c r="U24" s="17" t="str">
        <f t="shared" si="5"/>
        <v/>
      </c>
    </row>
    <row r="25" spans="2:21" x14ac:dyDescent="0.3">
      <c r="B25" s="13"/>
      <c r="C25" s="14"/>
      <c r="D25" s="16"/>
      <c r="E25" s="13"/>
      <c r="F25" s="18" t="str">
        <f t="shared" si="0"/>
        <v/>
      </c>
      <c r="G25" s="16"/>
      <c r="H25" s="13"/>
      <c r="I25" s="18" t="str">
        <f t="shared" si="1"/>
        <v/>
      </c>
      <c r="J25" s="16"/>
      <c r="K25" s="13"/>
      <c r="L25" s="18" t="str">
        <f t="shared" si="2"/>
        <v/>
      </c>
      <c r="M25" s="16"/>
      <c r="N25" s="13"/>
      <c r="O25" s="18" t="str">
        <f t="shared" si="3"/>
        <v/>
      </c>
      <c r="P25" s="16"/>
      <c r="Q25" s="13"/>
      <c r="R25" s="18" t="str">
        <f t="shared" si="4"/>
        <v/>
      </c>
      <c r="S25" s="16"/>
      <c r="T25" s="13"/>
      <c r="U25" s="18" t="str">
        <f t="shared" si="5"/>
        <v/>
      </c>
    </row>
    <row r="26" spans="2:21" x14ac:dyDescent="0.3">
      <c r="B26" s="11"/>
      <c r="C26" s="12"/>
      <c r="D26" s="15"/>
      <c r="E26" s="19"/>
      <c r="F26" s="20" t="str">
        <f t="shared" si="0"/>
        <v/>
      </c>
      <c r="G26" s="15"/>
      <c r="H26" s="19"/>
      <c r="I26" s="20" t="str">
        <f t="shared" si="1"/>
        <v/>
      </c>
      <c r="J26" s="15"/>
      <c r="K26" s="19"/>
      <c r="L26" s="20" t="str">
        <f t="shared" si="2"/>
        <v/>
      </c>
      <c r="M26" s="15"/>
      <c r="N26" s="19"/>
      <c r="O26" s="20" t="str">
        <f t="shared" si="3"/>
        <v/>
      </c>
      <c r="P26" s="15"/>
      <c r="Q26" s="19"/>
      <c r="R26" s="20" t="str">
        <f t="shared" si="4"/>
        <v/>
      </c>
      <c r="S26" s="15"/>
      <c r="T26" s="19"/>
      <c r="U26" s="20" t="str">
        <f t="shared" si="5"/>
        <v/>
      </c>
    </row>
    <row r="27" spans="2:21" ht="17.399999999999999" customHeight="1" x14ac:dyDescent="0.3">
      <c r="B27" s="6"/>
      <c r="C27" s="7"/>
      <c r="D27" s="35" t="s">
        <v>11</v>
      </c>
      <c r="E27" s="35"/>
      <c r="F27" s="23">
        <f>SUMPRODUCT(D5:D26,E5:E26)</f>
        <v>455</v>
      </c>
      <c r="G27" s="30" t="s">
        <v>11</v>
      </c>
      <c r="H27" s="30"/>
      <c r="I27" s="23">
        <f>SUMPRODUCT(G5:G26,H5:H26)</f>
        <v>355</v>
      </c>
      <c r="J27" s="30" t="s">
        <v>11</v>
      </c>
      <c r="K27" s="30"/>
      <c r="L27" s="23">
        <f>SUMPRODUCT(J5:J26,K5:K26)</f>
        <v>368</v>
      </c>
      <c r="M27" s="30" t="s">
        <v>11</v>
      </c>
      <c r="N27" s="30"/>
      <c r="O27" s="23">
        <f>SUMPRODUCT(M5:M26,N5:N26)</f>
        <v>391</v>
      </c>
      <c r="P27" s="30" t="s">
        <v>11</v>
      </c>
      <c r="Q27" s="30"/>
      <c r="R27" s="23">
        <f>SUMPRODUCT(P5:P26,Q5:Q26)</f>
        <v>309</v>
      </c>
      <c r="S27" s="30" t="s">
        <v>11</v>
      </c>
      <c r="T27" s="30"/>
      <c r="U27" s="23">
        <f>SUMPRODUCT(S5:S26,T5:T26)</f>
        <v>402</v>
      </c>
    </row>
    <row r="28" spans="2:21" ht="17.399999999999999" x14ac:dyDescent="0.3">
      <c r="D28" s="30" t="s">
        <v>12</v>
      </c>
      <c r="E28" s="30"/>
      <c r="F28" s="26">
        <v>5.1999999999999998E-2</v>
      </c>
      <c r="G28" s="30" t="s">
        <v>12</v>
      </c>
      <c r="H28" s="30"/>
      <c r="I28" s="26">
        <v>4.7E-2</v>
      </c>
      <c r="J28" s="30" t="s">
        <v>12</v>
      </c>
      <c r="K28" s="30"/>
      <c r="L28" s="26">
        <v>3.5000000000000003E-2</v>
      </c>
      <c r="M28" s="30" t="s">
        <v>12</v>
      </c>
      <c r="N28" s="30"/>
      <c r="O28" s="26">
        <v>3.5000000000000003E-2</v>
      </c>
      <c r="P28" s="30" t="s">
        <v>12</v>
      </c>
      <c r="Q28" s="30"/>
      <c r="R28" s="26">
        <v>5.2999999999999999E-2</v>
      </c>
      <c r="S28" s="30" t="s">
        <v>12</v>
      </c>
      <c r="T28" s="30"/>
      <c r="U28" s="26">
        <v>4.2000000000000003E-2</v>
      </c>
    </row>
    <row r="29" spans="2:21" ht="17.399999999999999" x14ac:dyDescent="0.3">
      <c r="D29" s="30" t="s">
        <v>15</v>
      </c>
      <c r="E29" s="30"/>
      <c r="F29" s="24">
        <f>ROUND(F27*F28,2)</f>
        <v>23.66</v>
      </c>
      <c r="G29" s="30" t="s">
        <v>15</v>
      </c>
      <c r="H29" s="30"/>
      <c r="I29" s="24">
        <f>ROUND(I27*I28,2)</f>
        <v>16.690000000000001</v>
      </c>
      <c r="J29" s="30" t="s">
        <v>15</v>
      </c>
      <c r="K29" s="30"/>
      <c r="L29" s="24">
        <f>ROUND(L27*L28,2)</f>
        <v>12.88</v>
      </c>
      <c r="M29" s="30" t="s">
        <v>15</v>
      </c>
      <c r="N29" s="30"/>
      <c r="O29" s="24">
        <f>ROUND(O27*O28,2)</f>
        <v>13.69</v>
      </c>
      <c r="P29" s="30" t="s">
        <v>15</v>
      </c>
      <c r="Q29" s="30"/>
      <c r="R29" s="24">
        <f>ROUND(R27*R28,2)</f>
        <v>16.38</v>
      </c>
      <c r="S29" s="30" t="s">
        <v>15</v>
      </c>
      <c r="T29" s="30"/>
      <c r="U29" s="24">
        <f>ROUND(U27*U28,2)</f>
        <v>16.88</v>
      </c>
    </row>
    <row r="30" spans="2:21" ht="17.399999999999999" x14ac:dyDescent="0.3">
      <c r="D30" s="30" t="s">
        <v>13</v>
      </c>
      <c r="E30" s="30"/>
      <c r="F30" s="25">
        <v>15</v>
      </c>
      <c r="G30" s="30" t="s">
        <v>13</v>
      </c>
      <c r="H30" s="30"/>
      <c r="I30" s="25">
        <v>12</v>
      </c>
      <c r="J30" s="30" t="s">
        <v>13</v>
      </c>
      <c r="K30" s="30"/>
      <c r="L30" s="25">
        <v>13</v>
      </c>
      <c r="M30" s="30" t="s">
        <v>13</v>
      </c>
      <c r="N30" s="30"/>
      <c r="O30" s="25">
        <v>10</v>
      </c>
      <c r="P30" s="30" t="s">
        <v>13</v>
      </c>
      <c r="Q30" s="30"/>
      <c r="R30" s="25">
        <v>8</v>
      </c>
      <c r="S30" s="30" t="s">
        <v>13</v>
      </c>
      <c r="T30" s="30"/>
      <c r="U30" s="25">
        <v>14</v>
      </c>
    </row>
    <row r="31" spans="2:21" ht="17.399999999999999" x14ac:dyDescent="0.3">
      <c r="D31" s="33" t="s">
        <v>14</v>
      </c>
      <c r="E31" s="34"/>
      <c r="F31" s="21">
        <f>F27+F29+F30</f>
        <v>493.66</v>
      </c>
      <c r="G31" s="32"/>
      <c r="H31" s="32"/>
      <c r="I31" s="21">
        <f>I27+I29+I30</f>
        <v>383.69</v>
      </c>
      <c r="J31" s="32"/>
      <c r="K31" s="32"/>
      <c r="L31" s="21">
        <f>L27+L29+L30</f>
        <v>393.88</v>
      </c>
      <c r="M31" s="32"/>
      <c r="N31" s="32"/>
      <c r="O31" s="21">
        <f>O27+O29+O30</f>
        <v>414.69</v>
      </c>
      <c r="P31" s="32"/>
      <c r="Q31" s="32"/>
      <c r="R31" s="21">
        <f>R27+R29+R30</f>
        <v>333.38</v>
      </c>
      <c r="S31" s="31"/>
      <c r="T31" s="31"/>
      <c r="U31" s="22">
        <f>U27+U29+U30</f>
        <v>432.88</v>
      </c>
    </row>
    <row r="32" spans="2:21" x14ac:dyDescent="0.3">
      <c r="E32" s="27" t="str">
        <f>D4</f>
        <v>VENDOR 1</v>
      </c>
      <c r="F32" s="28">
        <f>F31/$J$32</f>
        <v>0.20131474850948949</v>
      </c>
      <c r="G32" s="27"/>
      <c r="H32" s="27"/>
      <c r="I32" s="27"/>
      <c r="J32" s="29">
        <f>SUM(F31:U31)</f>
        <v>2452.1800000000003</v>
      </c>
      <c r="K32" s="27"/>
    </row>
    <row r="33" spans="5:11" x14ac:dyDescent="0.3">
      <c r="E33" s="27" t="str">
        <f>G4</f>
        <v>VENDOR 2</v>
      </c>
      <c r="F33" s="28">
        <f>I31/$J$32</f>
        <v>0.15646893784306207</v>
      </c>
      <c r="G33" s="27"/>
      <c r="H33" s="27"/>
      <c r="I33" s="27"/>
      <c r="J33" s="27"/>
      <c r="K33" s="27"/>
    </row>
    <row r="34" spans="5:11" x14ac:dyDescent="0.3">
      <c r="E34" s="27" t="str">
        <f>J4</f>
        <v>VENDOR 3</v>
      </c>
      <c r="F34" s="28">
        <f>L31/$J$32</f>
        <v>0.16062442398192628</v>
      </c>
      <c r="G34" s="27"/>
      <c r="H34" s="27"/>
      <c r="I34" s="27"/>
      <c r="J34" s="27"/>
      <c r="K34" s="27"/>
    </row>
    <row r="35" spans="5:11" x14ac:dyDescent="0.3">
      <c r="E35" s="27" t="str">
        <f>M4</f>
        <v>VENDOR 4</v>
      </c>
      <c r="F35" s="28">
        <f>O31/$J$32</f>
        <v>0.1691107504343074</v>
      </c>
      <c r="G35" s="27"/>
      <c r="H35" s="27"/>
      <c r="I35" s="27"/>
      <c r="J35" s="27"/>
      <c r="K35" s="27"/>
    </row>
    <row r="36" spans="5:11" x14ac:dyDescent="0.3">
      <c r="E36" s="27" t="str">
        <f>P4</f>
        <v>VENDOR 5</v>
      </c>
      <c r="F36" s="28">
        <f>R31/$J$32</f>
        <v>0.13595249940868939</v>
      </c>
      <c r="G36" s="27"/>
      <c r="H36" s="27"/>
      <c r="I36" s="27"/>
      <c r="J36" s="27"/>
      <c r="K36" s="27"/>
    </row>
    <row r="37" spans="5:11" x14ac:dyDescent="0.3">
      <c r="E37" s="27" t="str">
        <f>S4</f>
        <v>VENDOR 6</v>
      </c>
      <c r="F37" s="28">
        <f>U31/$J$32</f>
        <v>0.17652863982252523</v>
      </c>
      <c r="G37" s="27"/>
      <c r="H37" s="27"/>
      <c r="I37" s="27"/>
      <c r="J37" s="27"/>
      <c r="K37" s="27"/>
    </row>
  </sheetData>
  <mergeCells count="36">
    <mergeCell ref="S27:T27"/>
    <mergeCell ref="D4:F4"/>
    <mergeCell ref="G4:I4"/>
    <mergeCell ref="J4:L4"/>
    <mergeCell ref="M4:O4"/>
    <mergeCell ref="P4:R4"/>
    <mergeCell ref="S4:U4"/>
    <mergeCell ref="D27:E27"/>
    <mergeCell ref="G27:H27"/>
    <mergeCell ref="M27:N27"/>
    <mergeCell ref="J27:K27"/>
    <mergeCell ref="P27:Q27"/>
    <mergeCell ref="D28:E28"/>
    <mergeCell ref="D29:E29"/>
    <mergeCell ref="D30:E30"/>
    <mergeCell ref="D31:E31"/>
    <mergeCell ref="G28:H28"/>
    <mergeCell ref="G29:H29"/>
    <mergeCell ref="G30:H30"/>
    <mergeCell ref="G31:H31"/>
    <mergeCell ref="J28:K28"/>
    <mergeCell ref="J29:K29"/>
    <mergeCell ref="J30:K30"/>
    <mergeCell ref="J31:K31"/>
    <mergeCell ref="S28:T28"/>
    <mergeCell ref="S29:T29"/>
    <mergeCell ref="S30:T30"/>
    <mergeCell ref="S31:T31"/>
    <mergeCell ref="M28:N28"/>
    <mergeCell ref="M29:N29"/>
    <mergeCell ref="M30:N30"/>
    <mergeCell ref="M31:N31"/>
    <mergeCell ref="P28:Q28"/>
    <mergeCell ref="P29:Q29"/>
    <mergeCell ref="P30:Q30"/>
    <mergeCell ref="P31:Q3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2022-09-16T17:23:02Z</dcterms:created>
  <dcterms:modified xsi:type="dcterms:W3CDTF">2022-09-16T19:21:39Z</dcterms:modified>
</cp:coreProperties>
</file>